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 Asso\LANA\2019 LANA\Commissions\Com Dir\2019 03 02\"/>
    </mc:Choice>
  </mc:AlternateContent>
  <bookViews>
    <workbookView xWindow="-120" yWindow="-120" windowWidth="24240" windowHeight="13140" activeTab="2"/>
  </bookViews>
  <sheets>
    <sheet name="BUDGET PREVISION 2019 pour AG" sheetId="20" r:id="rId1"/>
    <sheet name="SYNTHESE 2019" sheetId="13" r:id="rId2"/>
    <sheet name="DIAPORAMA 2019" sheetId="21" r:id="rId3"/>
    <sheet name="Synthèse " sheetId="4" state="hidden" r:id="rId4"/>
  </sheets>
  <externalReferences>
    <externalReference r:id="rId5"/>
    <externalReference r:id="rId6"/>
  </externalReferences>
  <definedNames>
    <definedName name="_xlnm.Print_Area" localSheetId="0">'BUDGET PREVISION 2019 pour AG'!$A$1:$M$162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1" l="1"/>
  <c r="B36" i="21"/>
  <c r="B35" i="21"/>
  <c r="B34" i="21"/>
  <c r="B33" i="21"/>
  <c r="B32" i="21"/>
  <c r="B31" i="21"/>
  <c r="B30" i="21"/>
  <c r="B29" i="21"/>
  <c r="B38" i="21" l="1"/>
  <c r="G59" i="20" l="1"/>
  <c r="G155" i="20"/>
  <c r="G138" i="20"/>
  <c r="G123" i="20"/>
  <c r="G107" i="20"/>
  <c r="G87" i="20"/>
  <c r="G76" i="20"/>
  <c r="G46" i="20"/>
  <c r="G17" i="20"/>
  <c r="B8" i="20" l="1"/>
  <c r="B7" i="20"/>
  <c r="C117" i="20" l="1"/>
  <c r="C114" i="20"/>
  <c r="C44" i="20"/>
  <c r="C53" i="20" l="1"/>
  <c r="B151" i="20" l="1"/>
  <c r="B119" i="20"/>
  <c r="B13" i="20"/>
  <c r="B27" i="20"/>
  <c r="B83" i="20"/>
  <c r="B55" i="20"/>
  <c r="B72" i="20"/>
  <c r="B103" i="20"/>
  <c r="C29" i="20" l="1"/>
  <c r="B39" i="20"/>
  <c r="B134" i="20"/>
  <c r="C153" i="20"/>
  <c r="C144" i="20"/>
  <c r="C132" i="20"/>
  <c r="D64" i="13"/>
  <c r="C121" i="20"/>
  <c r="C105" i="20"/>
  <c r="C101" i="20"/>
  <c r="C98" i="20"/>
  <c r="C95" i="20"/>
  <c r="C92" i="20"/>
  <c r="D58" i="13"/>
  <c r="C85" i="20"/>
  <c r="C81" i="20"/>
  <c r="D55" i="13"/>
  <c r="C74" i="20"/>
  <c r="C70" i="20"/>
  <c r="C65" i="20"/>
  <c r="C57" i="20"/>
  <c r="C37" i="20"/>
  <c r="C33" i="20"/>
  <c r="C25" i="20"/>
  <c r="D46" i="13"/>
  <c r="C15" i="20"/>
  <c r="C11" i="20"/>
  <c r="D61" i="13" l="1"/>
  <c r="D52" i="13"/>
  <c r="D49" i="13"/>
  <c r="D67" i="13"/>
  <c r="D70" i="13"/>
  <c r="C41" i="20"/>
  <c r="D46" i="20" s="1"/>
  <c r="C136" i="20"/>
  <c r="D138" i="20" s="1"/>
  <c r="D27" i="13" s="1"/>
  <c r="B9" i="21" s="1"/>
  <c r="D59" i="20"/>
  <c r="D12" i="13" s="1"/>
  <c r="B4" i="21" s="1"/>
  <c r="D17" i="20"/>
  <c r="D87" i="20"/>
  <c r="G160" i="20"/>
  <c r="D107" i="20"/>
  <c r="D21" i="13" s="1"/>
  <c r="B7" i="21" s="1"/>
  <c r="D76" i="20"/>
  <c r="D15" i="13" s="1"/>
  <c r="B5" i="21" s="1"/>
  <c r="D123" i="20"/>
  <c r="D24" i="13" s="1"/>
  <c r="B8" i="21" s="1"/>
  <c r="C149" i="20"/>
  <c r="D75" i="13" l="1"/>
  <c r="D9" i="13"/>
  <c r="B3" i="21" s="1"/>
  <c r="D6" i="13"/>
  <c r="B2" i="21" s="1"/>
  <c r="D18" i="13"/>
  <c r="B6" i="21" s="1"/>
  <c r="D155" i="20"/>
  <c r="D160" i="20" s="1"/>
  <c r="D30" i="13" l="1"/>
  <c r="B10" i="21" s="1"/>
  <c r="B11" i="21" s="1"/>
  <c r="D35" i="13"/>
  <c r="G22" i="4" l="1"/>
  <c r="D22" i="4"/>
</calcChain>
</file>

<file path=xl/sharedStrings.xml><?xml version="1.0" encoding="utf-8"?>
<sst xmlns="http://schemas.openxmlformats.org/spreadsheetml/2006/main" count="241" uniqueCount="142">
  <si>
    <t>1A. Championnats régionaux sur piste</t>
  </si>
  <si>
    <t>ACTIONS</t>
  </si>
  <si>
    <t>CHARGES</t>
  </si>
  <si>
    <t>RECETTES</t>
  </si>
  <si>
    <t>1 ATHLETISME PISTE</t>
  </si>
  <si>
    <t xml:space="preserve">          Championnats régionaux</t>
  </si>
  <si>
    <t xml:space="preserve">          Championnats Inter clubs</t>
  </si>
  <si>
    <t xml:space="preserve">         Salaires</t>
  </si>
  <si>
    <t xml:space="preserve">         Frais de fonctionnement</t>
  </si>
  <si>
    <t>Sous-total ATHLETISME PISTE</t>
  </si>
  <si>
    <t>1B. Salaires &amp; Fonctionnement</t>
  </si>
  <si>
    <t>2 SUIVI ATHLETES</t>
  </si>
  <si>
    <t>Sous-total SUIVI ATHLETES</t>
  </si>
  <si>
    <t>2A. Suivi athlètes POLE &amp; CER</t>
  </si>
  <si>
    <t xml:space="preserve">          Stages</t>
  </si>
  <si>
    <t xml:space="preserve">          Equipement</t>
  </si>
  <si>
    <t xml:space="preserve">          Entrainements</t>
  </si>
  <si>
    <t>Conseil Régional</t>
  </si>
  <si>
    <t xml:space="preserve">          Suivi scolaire/Sportif/Médical</t>
  </si>
  <si>
    <t>Crédit état</t>
  </si>
  <si>
    <t>2B. Suivi athlètes régionaux</t>
  </si>
  <si>
    <t xml:space="preserve">         Stages</t>
  </si>
  <si>
    <t>2D. Salaires &amp; Fonctionnement</t>
  </si>
  <si>
    <t>2C. Sélection équipe</t>
  </si>
  <si>
    <t xml:space="preserve">         Déplacements</t>
  </si>
  <si>
    <t>3 ATHLETISME DES JEUNES</t>
  </si>
  <si>
    <t>Sous-total ATHLETISME DES JEUNES</t>
  </si>
  <si>
    <t>3B. Salaires &amp; Fonctionnement</t>
  </si>
  <si>
    <t xml:space="preserve">          Sélection équipe</t>
  </si>
  <si>
    <t>3A. Suivi athlètes jeunes</t>
  </si>
  <si>
    <t>Sous-total ATHLETISME HORS STADE</t>
  </si>
  <si>
    <t>4 ATHLETISME HORS STADE</t>
  </si>
  <si>
    <t xml:space="preserve">          Courses labellisées</t>
  </si>
  <si>
    <t>Droits labellisation</t>
  </si>
  <si>
    <t>4A. Courses sur routes</t>
  </si>
  <si>
    <t>4C. Salaires &amp; Fonctionnement</t>
  </si>
  <si>
    <t xml:space="preserve">4B. Autres pratiques </t>
  </si>
  <si>
    <t>5 ATHLE SANTE LOISIRS</t>
  </si>
  <si>
    <t>Sous-total ATHLE SANTE LOISIRS</t>
  </si>
  <si>
    <t>5A. Promotion ASL</t>
  </si>
  <si>
    <t xml:space="preserve">          Développement de l'activité ASL</t>
  </si>
  <si>
    <t>5B. Salaires &amp; Fonctionnement</t>
  </si>
  <si>
    <t>CNDS / ARS</t>
  </si>
  <si>
    <t>Contribution des Comités départementaux HS</t>
  </si>
  <si>
    <t>6 FORMATIONS</t>
  </si>
  <si>
    <t>6A. Formation Dirigeants</t>
  </si>
  <si>
    <t xml:space="preserve">          Formation des officiels </t>
  </si>
  <si>
    <t>6B. Formation Officiels</t>
  </si>
  <si>
    <t xml:space="preserve">          Formation des dirigeants </t>
  </si>
  <si>
    <t xml:space="preserve">          Formation des entraineurs</t>
  </si>
  <si>
    <t>6C. Formation Entraineurs</t>
  </si>
  <si>
    <t xml:space="preserve">          Formation des salariés </t>
  </si>
  <si>
    <t>6D. Formation Salariés</t>
  </si>
  <si>
    <t>Conseil Régional / FFA / CNDS</t>
  </si>
  <si>
    <t>UNIFORMATION</t>
  </si>
  <si>
    <t>6E. Salaires &amp; Fonctionnement</t>
  </si>
  <si>
    <t>Sous-total FORMATION</t>
  </si>
  <si>
    <t xml:space="preserve">          Relations avec Comités</t>
  </si>
  <si>
    <t xml:space="preserve">          Relations autres (Clubs, Collectivités)</t>
  </si>
  <si>
    <t>7  STRUCTURATION DES CLUBS &amp; ANIMATION TERRITORIALE</t>
  </si>
  <si>
    <t>Sous-total  STRUCTURATION DES CLUBS &amp; ANIMATION TERRITORIALE</t>
  </si>
  <si>
    <t>7A. Relations</t>
  </si>
  <si>
    <t>7B. Gestion des adhérents et des clubs</t>
  </si>
  <si>
    <t>7C. Salaires &amp; Fonctionnement</t>
  </si>
  <si>
    <t>Cotisations clubs</t>
  </si>
  <si>
    <t>Droits de mutation</t>
  </si>
  <si>
    <t>8 STRUCTURE REGIONALE</t>
  </si>
  <si>
    <t>Sous-total STRUCTURE REGIONALE</t>
  </si>
  <si>
    <t xml:space="preserve">          Assemblée Générale LANA &amp; FFA</t>
  </si>
  <si>
    <t>FFA aides AG fédérale</t>
  </si>
  <si>
    <t xml:space="preserve">          Bureau Exécutif</t>
  </si>
  <si>
    <t xml:space="preserve">          Commissions régionales</t>
  </si>
  <si>
    <t xml:space="preserve">          Comité Directeur</t>
  </si>
  <si>
    <t>8A. Structures régionales</t>
  </si>
  <si>
    <t>8B. Salaires &amp; Fonctionnement</t>
  </si>
  <si>
    <t xml:space="preserve">         Frais de fct (médailles &amp; récompenses)</t>
  </si>
  <si>
    <t>9 ADMINISTRATION</t>
  </si>
  <si>
    <t>Sous-total ADMINISTRATION</t>
  </si>
  <si>
    <t xml:space="preserve">          Site Internet</t>
  </si>
  <si>
    <t xml:space="preserve">          Affranchissements, Téléphone, Internet</t>
  </si>
  <si>
    <t xml:space="preserve">          Honoraires et autres services extérieurs</t>
  </si>
  <si>
    <t xml:space="preserve">          Fournitures, Locations, Entretien</t>
  </si>
  <si>
    <t xml:space="preserve">          Dotations aux amortissements</t>
  </si>
  <si>
    <t xml:space="preserve">        *** RESERVE</t>
  </si>
  <si>
    <t xml:space="preserve">         *** ALEA</t>
  </si>
  <si>
    <t>TOTAL GENERAL DES CHARGES</t>
  </si>
  <si>
    <t>TOTAL GENERAL DES RECETTES</t>
  </si>
  <si>
    <t xml:space="preserve">          Impôts, Assurances, Frais bancaires</t>
  </si>
  <si>
    <t>Droits inscription des clubs</t>
  </si>
  <si>
    <t xml:space="preserve">          Trail, Marche nordique</t>
  </si>
  <si>
    <t>Droits labellisation / Inscriptions clubs</t>
  </si>
  <si>
    <t xml:space="preserve">          Championnats Masters</t>
  </si>
  <si>
    <t>9C. Salaires &amp; Fonctionnement</t>
  </si>
  <si>
    <t>9B. Siège régional</t>
  </si>
  <si>
    <t>9A. Communication</t>
  </si>
  <si>
    <t>Partenariats</t>
  </si>
  <si>
    <t>Inscription hors ligue / Pénalités</t>
  </si>
  <si>
    <t>Inscriptions</t>
  </si>
  <si>
    <t>CNDS</t>
  </si>
  <si>
    <t>Prestations</t>
  </si>
  <si>
    <t>Pénalités</t>
  </si>
  <si>
    <t>Produits financiers</t>
  </si>
  <si>
    <t>Produits exceptionnels</t>
  </si>
  <si>
    <t xml:space="preserve"> ATHLETISME PISTE</t>
  </si>
  <si>
    <t xml:space="preserve"> SUIVI ATHLETES</t>
  </si>
  <si>
    <t xml:space="preserve"> ATHLETISME DES JEUNES</t>
  </si>
  <si>
    <t xml:space="preserve"> ATHLETISME HORS STADE</t>
  </si>
  <si>
    <t xml:space="preserve"> ATHLE SANTE LOISIRS</t>
  </si>
  <si>
    <t xml:space="preserve"> FORMATION</t>
  </si>
  <si>
    <t xml:space="preserve">  STRUCTURATION DES CLUBS &amp; ANIMATION TERRITORIALE</t>
  </si>
  <si>
    <t xml:space="preserve"> STRUCTURE REGIONALE</t>
  </si>
  <si>
    <t xml:space="preserve"> ADMINISTRATION</t>
  </si>
  <si>
    <t>SYNTHESE BUDGET EXERCICE 2018 LANA</t>
  </si>
  <si>
    <t>PREVISION</t>
  </si>
  <si>
    <t xml:space="preserve">CHARGES </t>
  </si>
  <si>
    <t>2A1. Salaires &amp; Fonctionnement POLE &amp; PER</t>
  </si>
  <si>
    <t>2E. ETR</t>
  </si>
  <si>
    <t xml:space="preserve">         Fonctionnement ETR</t>
  </si>
  <si>
    <t xml:space="preserve">Conseil Régional / FFA </t>
  </si>
  <si>
    <t>TOTAL GENERAL DES PRODUITS (RECETTES)</t>
  </si>
  <si>
    <t>TOTAL GENERAL DES CHARGES (DEPENSES)</t>
  </si>
  <si>
    <t xml:space="preserve">Mise à Disposition </t>
  </si>
  <si>
    <t>Reprise dette pénale</t>
  </si>
  <si>
    <t xml:space="preserve">         *** ALEAS</t>
  </si>
  <si>
    <t xml:space="preserve">          Championnat Cross</t>
  </si>
  <si>
    <t>Clubs radiés</t>
  </si>
  <si>
    <t>Dons</t>
  </si>
  <si>
    <t>1 ATHLETISME COMPETITION</t>
  </si>
  <si>
    <t>Sous-total ATHLETISME COMPETITION</t>
  </si>
  <si>
    <t>PRODUITS (RECETTES)</t>
  </si>
  <si>
    <t>CHARGES (DEPENSES)</t>
  </si>
  <si>
    <t>LANA  BUDGET  PREVISIONNEL EXERCICE 2019</t>
  </si>
  <si>
    <t xml:space="preserve">          Développement</t>
  </si>
  <si>
    <t xml:space="preserve">           Soirées de l'Athlé</t>
  </si>
  <si>
    <t>Conseil Régional Aide emploi</t>
  </si>
  <si>
    <t>FFA (45*110)</t>
  </si>
  <si>
    <t>Investissement salaire sur fonds propres</t>
  </si>
  <si>
    <t xml:space="preserve">          Aides personalisées LANA</t>
  </si>
  <si>
    <t>LANA  BUDGET PREVISIONNEL 2019</t>
  </si>
  <si>
    <t>PRODUITS</t>
  </si>
  <si>
    <t>Adhésion clubs</t>
  </si>
  <si>
    <t>4 ATHLE HORS STADE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</si>
</sst>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5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3" fillId="0" borderId="10" xfId="0" applyFont="1" applyBorder="1"/>
    <xf numFmtId="0" fontId="3" fillId="0" borderId="13" xfId="0" applyFont="1" applyBorder="1"/>
    <xf numFmtId="0" fontId="2" fillId="2" borderId="10" xfId="0" applyFont="1" applyFill="1" applyBorder="1"/>
    <xf numFmtId="0" fontId="1" fillId="0" borderId="13" xfId="0" applyFont="1" applyBorder="1"/>
    <xf numFmtId="0" fontId="1" fillId="0" borderId="10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4" xfId="0" applyFont="1" applyBorder="1"/>
    <xf numFmtId="0" fontId="2" fillId="0" borderId="10" xfId="0" applyFont="1" applyBorder="1"/>
    <xf numFmtId="0" fontId="1" fillId="0" borderId="26" xfId="0" applyFont="1" applyBorder="1"/>
    <xf numFmtId="0" fontId="2" fillId="3" borderId="9" xfId="0" applyFont="1" applyFill="1" applyBorder="1"/>
    <xf numFmtId="164" fontId="1" fillId="3" borderId="3" xfId="0" applyNumberFormat="1" applyFont="1" applyFill="1" applyBorder="1"/>
    <xf numFmtId="164" fontId="1" fillId="3" borderId="6" xfId="0" applyNumberFormat="1" applyFont="1" applyFill="1" applyBorder="1"/>
    <xf numFmtId="0" fontId="1" fillId="3" borderId="9" xfId="0" applyFont="1" applyFill="1" applyBorder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11" xfId="0" applyNumberFormat="1" applyFont="1" applyBorder="1"/>
    <xf numFmtId="4" fontId="1" fillId="0" borderId="16" xfId="0" applyNumberFormat="1" applyFont="1" applyBorder="1"/>
    <xf numFmtId="4" fontId="1" fillId="0" borderId="21" xfId="0" applyNumberFormat="1" applyFont="1" applyBorder="1"/>
    <xf numFmtId="0" fontId="2" fillId="0" borderId="32" xfId="0" applyFont="1" applyFill="1" applyBorder="1"/>
    <xf numFmtId="4" fontId="1" fillId="0" borderId="11" xfId="0" applyNumberFormat="1" applyFont="1" applyFill="1" applyBorder="1"/>
    <xf numFmtId="10" fontId="1" fillId="0" borderId="0" xfId="0" applyNumberFormat="1" applyFont="1"/>
    <xf numFmtId="10" fontId="6" fillId="0" borderId="0" xfId="0" applyNumberFormat="1" applyFont="1" applyAlignment="1">
      <alignment horizontal="center"/>
    </xf>
    <xf numFmtId="4" fontId="1" fillId="0" borderId="4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4" fontId="1" fillId="0" borderId="17" xfId="0" applyNumberFormat="1" applyFont="1" applyBorder="1"/>
    <xf numFmtId="4" fontId="1" fillId="0" borderId="19" xfId="0" applyNumberFormat="1" applyFont="1" applyBorder="1"/>
    <xf numFmtId="4" fontId="1" fillId="0" borderId="0" xfId="0" applyNumberFormat="1" applyFont="1" applyBorder="1"/>
    <xf numFmtId="4" fontId="1" fillId="0" borderId="33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4" fontId="1" fillId="0" borderId="27" xfId="0" applyNumberFormat="1" applyFont="1" applyBorder="1"/>
    <xf numFmtId="4" fontId="1" fillId="0" borderId="26" xfId="0" applyNumberFormat="1" applyFont="1" applyBorder="1"/>
    <xf numFmtId="4" fontId="1" fillId="0" borderId="8" xfId="0" applyNumberFormat="1" applyFont="1" applyBorder="1"/>
    <xf numFmtId="4" fontId="1" fillId="0" borderId="25" xfId="0" applyNumberFormat="1" applyFont="1" applyBorder="1"/>
    <xf numFmtId="165" fontId="0" fillId="0" borderId="0" xfId="0" applyNumberFormat="1"/>
    <xf numFmtId="4" fontId="1" fillId="3" borderId="3" xfId="0" applyNumberFormat="1" applyFont="1" applyFill="1" applyBorder="1"/>
    <xf numFmtId="4" fontId="1" fillId="3" borderId="6" xfId="0" applyNumberFormat="1" applyFont="1" applyFill="1" applyBorder="1"/>
    <xf numFmtId="0" fontId="8" fillId="0" borderId="10" xfId="0" applyFont="1" applyBorder="1"/>
    <xf numFmtId="0" fontId="2" fillId="2" borderId="9" xfId="0" applyFont="1" applyFill="1" applyBorder="1" applyAlignment="1">
      <alignment horizontal="center"/>
    </xf>
    <xf numFmtId="4" fontId="1" fillId="3" borderId="28" xfId="0" applyNumberFormat="1" applyFont="1" applyFill="1" applyBorder="1"/>
    <xf numFmtId="4" fontId="1" fillId="0" borderId="39" xfId="0" applyNumberFormat="1" applyFont="1" applyBorder="1"/>
    <xf numFmtId="0" fontId="1" fillId="3" borderId="3" xfId="0" applyFont="1" applyFill="1" applyBorder="1"/>
    <xf numFmtId="0" fontId="3" fillId="0" borderId="27" xfId="0" applyFont="1" applyBorder="1"/>
    <xf numFmtId="0" fontId="1" fillId="0" borderId="27" xfId="0" applyFont="1" applyBorder="1"/>
    <xf numFmtId="0" fontId="2" fillId="3" borderId="2" xfId="0" applyFont="1" applyFill="1" applyBorder="1"/>
    <xf numFmtId="0" fontId="7" fillId="0" borderId="0" xfId="0" applyFont="1" applyAlignment="1">
      <alignment horizontal="center"/>
    </xf>
    <xf numFmtId="4" fontId="1" fillId="0" borderId="12" xfId="0" applyNumberFormat="1" applyFont="1" applyFill="1" applyBorder="1"/>
    <xf numFmtId="0" fontId="3" fillId="2" borderId="31" xfId="0" applyFont="1" applyFill="1" applyBorder="1" applyAlignment="1"/>
    <xf numFmtId="0" fontId="1" fillId="3" borderId="46" xfId="0" applyFont="1" applyFill="1" applyBorder="1"/>
    <xf numFmtId="4" fontId="1" fillId="3" borderId="35" xfId="0" applyNumberFormat="1" applyFont="1" applyFill="1" applyBorder="1"/>
    <xf numFmtId="4" fontId="1" fillId="3" borderId="43" xfId="0" applyNumberFormat="1" applyFont="1" applyFill="1" applyBorder="1"/>
    <xf numFmtId="0" fontId="3" fillId="0" borderId="7" xfId="0" applyFont="1" applyBorder="1"/>
    <xf numFmtId="0" fontId="1" fillId="0" borderId="47" xfId="0" applyFont="1" applyBorder="1"/>
    <xf numFmtId="4" fontId="1" fillId="0" borderId="41" xfId="0" applyNumberFormat="1" applyFont="1" applyBorder="1"/>
    <xf numFmtId="4" fontId="1" fillId="0" borderId="48" xfId="0" applyNumberFormat="1" applyFont="1" applyBorder="1"/>
    <xf numFmtId="0" fontId="1" fillId="0" borderId="46" xfId="0" applyFont="1" applyBorder="1"/>
    <xf numFmtId="4" fontId="1" fillId="0" borderId="35" xfId="0" applyNumberFormat="1" applyFont="1" applyBorder="1"/>
    <xf numFmtId="4" fontId="1" fillId="0" borderId="43" xfId="0" applyNumberFormat="1" applyFont="1" applyBorder="1"/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9" xfId="0" applyFont="1" applyBorder="1"/>
    <xf numFmtId="0" fontId="2" fillId="0" borderId="20" xfId="0" applyFont="1" applyFill="1" applyBorder="1" applyAlignment="1">
      <alignment horizontal="center"/>
    </xf>
    <xf numFmtId="4" fontId="1" fillId="0" borderId="50" xfId="0" applyNumberFormat="1" applyFont="1" applyBorder="1"/>
    <xf numFmtId="4" fontId="1" fillId="0" borderId="51" xfId="0" applyNumberFormat="1" applyFont="1" applyBorder="1"/>
    <xf numFmtId="0" fontId="3" fillId="0" borderId="7" xfId="0" applyFont="1" applyFill="1" applyBorder="1"/>
    <xf numFmtId="4" fontId="1" fillId="0" borderId="0" xfId="0" applyNumberFormat="1" applyFont="1" applyFill="1" applyBorder="1"/>
    <xf numFmtId="4" fontId="1" fillId="0" borderId="8" xfId="0" applyNumberFormat="1" applyFont="1" applyFill="1" applyBorder="1"/>
    <xf numFmtId="0" fontId="1" fillId="0" borderId="7" xfId="0" applyFont="1" applyFill="1" applyBorder="1"/>
    <xf numFmtId="0" fontId="3" fillId="0" borderId="7" xfId="0" applyFont="1" applyFill="1" applyBorder="1" applyAlignment="1"/>
    <xf numFmtId="0" fontId="0" fillId="0" borderId="7" xfId="0" applyFont="1" applyBorder="1"/>
    <xf numFmtId="4" fontId="1" fillId="0" borderId="37" xfId="0" applyNumberFormat="1" applyFont="1" applyBorder="1"/>
    <xf numFmtId="4" fontId="1" fillId="0" borderId="38" xfId="0" applyNumberFormat="1" applyFont="1" applyBorder="1"/>
    <xf numFmtId="4" fontId="1" fillId="0" borderId="40" xfId="0" applyNumberFormat="1" applyFont="1" applyBorder="1"/>
    <xf numFmtId="0" fontId="0" fillId="0" borderId="4" xfId="0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/>
    <xf numFmtId="3" fontId="1" fillId="0" borderId="0" xfId="0" applyNumberFormat="1" applyFont="1"/>
    <xf numFmtId="3" fontId="1" fillId="3" borderId="0" xfId="0" applyNumberFormat="1" applyFont="1" applyFill="1"/>
    <xf numFmtId="0" fontId="2" fillId="3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30" xfId="0" applyBorder="1" applyAlignment="1"/>
    <xf numFmtId="0" fontId="2" fillId="3" borderId="4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0" xfId="0" applyFont="1" applyAlignment="1"/>
    <xf numFmtId="4" fontId="7" fillId="0" borderId="0" xfId="0" applyNumberFormat="1" applyFont="1" applyAlignment="1"/>
    <xf numFmtId="0" fontId="9" fillId="0" borderId="0" xfId="0" applyFont="1" applyAlignment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CHARGES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A-404B-9996-396B808ACE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A-404B-9996-396B808ACE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A-404B-9996-396B808ACE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AA-404B-9996-396B808ACE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AA-404B-9996-396B808ACE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AA-404B-9996-396B808ACE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AA-404B-9996-396B808ACE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AA-404B-9996-396B808ACE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AA-404B-9996-396B808ACEAB}"/>
              </c:ext>
            </c:extLst>
          </c:dPt>
          <c:dLbls>
            <c:dLbl>
              <c:idx val="0"/>
              <c:layout>
                <c:manualLayout>
                  <c:x val="0.11687113910761154"/>
                  <c:y val="-1.0215938916726317E-3"/>
                </c:manualLayout>
              </c:layout>
              <c:tx>
                <c:rich>
                  <a:bodyPr/>
                  <a:lstStyle/>
                  <a:p>
                    <a:fld id="{7C126AF7-6169-465E-A60A-6CD8992C3D8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F666EA3A-3E45-4A23-89B0-AED93B881FF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E379E3F1-DF3D-465E-802D-C528B44038DD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7866666666667"/>
                      <c:h val="0.108954664757814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5AA-404B-9996-396B808ACEAB}"/>
                </c:ext>
              </c:extLst>
            </c:dLbl>
            <c:dLbl>
              <c:idx val="1"/>
              <c:layout>
                <c:manualLayout>
                  <c:x val="1.9694866141732284E-2"/>
                  <c:y val="-0.13364471486518731"/>
                </c:manualLayout>
              </c:layout>
              <c:tx>
                <c:rich>
                  <a:bodyPr/>
                  <a:lstStyle/>
                  <a:p>
                    <a:fld id="{09470B6A-64AF-41F1-B2C1-9246B9D79AE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326B06A-F6D3-4FF0-92F0-565F5E4AC2CD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7CE3D3F9-62EF-47F5-8AAE-CB52849A796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AA-404B-9996-396B808ACEAB}"/>
                </c:ext>
              </c:extLst>
            </c:dLbl>
            <c:dLbl>
              <c:idx val="2"/>
              <c:layout>
                <c:manualLayout>
                  <c:x val="0.19069236275535489"/>
                  <c:y val="-2.543707799883793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AA-404B-9996-396B808ACEA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F462130-9778-4DA2-B927-5F8EC84A6874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081569A-4A3C-4968-8CC7-97ED4F730299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F6272779-10B3-466F-9960-8BE6EBC5D645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5AA-404B-9996-396B808ACEAB}"/>
                </c:ext>
              </c:extLst>
            </c:dLbl>
            <c:dLbl>
              <c:idx val="4"/>
              <c:layout>
                <c:manualLayout>
                  <c:x val="-0.29975082135712056"/>
                  <c:y val="-1.9114423674139968E-2"/>
                </c:manualLayout>
              </c:layout>
              <c:tx>
                <c:rich>
                  <a:bodyPr/>
                  <a:lstStyle/>
                  <a:p>
                    <a:fld id="{57CCA5E3-284D-45BB-AB54-DDE74FBD2ED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C8626548-5ED5-4900-846E-D0FB91B472D9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6765FC7B-F371-447C-B6EF-D6F5779D94F3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7925407925404"/>
                      <c:h val="6.35368956743002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5AA-404B-9996-396B808ACEAB}"/>
                </c:ext>
              </c:extLst>
            </c:dLbl>
            <c:dLbl>
              <c:idx val="5"/>
              <c:layout>
                <c:manualLayout>
                  <c:x val="-0.22625215204742766"/>
                  <c:y val="-9.467514306613313E-2"/>
                </c:manualLayout>
              </c:layout>
              <c:tx>
                <c:rich>
                  <a:bodyPr/>
                  <a:lstStyle/>
                  <a:p>
                    <a:fld id="{A7AD7A38-53DA-433D-B9AC-06122D0BDE09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2BED1B3-07B5-4A40-B284-C6EC2C040A4F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9B46E0AA-18B4-48A8-A81F-BEBFFF37505A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8065268065271"/>
                      <c:h val="6.82240437158469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5AA-404B-9996-396B808ACEAB}"/>
                </c:ext>
              </c:extLst>
            </c:dLbl>
            <c:dLbl>
              <c:idx val="6"/>
              <c:layout>
                <c:manualLayout>
                  <c:x val="-7.9039259952645782E-2"/>
                  <c:y val="-0.17284551008992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7195455463171"/>
                      <c:h val="9.8237812486553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5AA-404B-9996-396B808ACEAB}"/>
                </c:ext>
              </c:extLst>
            </c:dLbl>
            <c:dLbl>
              <c:idx val="7"/>
              <c:layout>
                <c:manualLayout>
                  <c:x val="7.0517503846459981E-3"/>
                  <c:y val="-0.21902468549189974"/>
                </c:manualLayout>
              </c:layout>
              <c:tx>
                <c:rich>
                  <a:bodyPr/>
                  <a:lstStyle/>
                  <a:p>
                    <a:fld id="{97A9213E-A635-4B21-8848-8F00FC969E8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28B65F10-5743-41B4-BA92-64901C041D3B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420A0040-3E8F-4CF0-8ABC-300EB6BFA6FF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96855452080917"/>
                      <c:h val="0.103319078649651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5AA-404B-9996-396B808ACEAB}"/>
                </c:ext>
              </c:extLst>
            </c:dLbl>
            <c:dLbl>
              <c:idx val="8"/>
              <c:layout>
                <c:manualLayout>
                  <c:x val="-4.628527034120735E-2"/>
                  <c:y val="-8.8528274874731569E-2"/>
                </c:manualLayout>
              </c:layout>
              <c:tx>
                <c:rich>
                  <a:bodyPr/>
                  <a:lstStyle/>
                  <a:p>
                    <a:fld id="{AC9F0CC3-BF3A-43E7-A03A-41525EF8A54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C7D93BF4-71CC-4655-8389-F2335052DD75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D9BF36AB-DDF5-487E-AE4F-C9A69885CD6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5AA-404B-9996-396B808ACE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'DIAPORAMA 2019'!$A$2:$A$10</c:f>
              <c:strCache>
                <c:ptCount val="9"/>
                <c:pt idx="0">
                  <c:v>1 ATHLETISME COMPETITION</c:v>
                </c:pt>
                <c:pt idx="1">
                  <c:v>2 SUIVI ATHLETES</c:v>
                </c:pt>
                <c:pt idx="2">
                  <c:v>3 ATHLETISME DES JEUNES</c:v>
                </c:pt>
                <c:pt idx="3">
                  <c:v>4 ATHLE HORS STADE</c:v>
                </c:pt>
                <c:pt idx="4">
                  <c:v>5 ATHLE SANTE LOISIRS</c:v>
                </c:pt>
                <c:pt idx="5">
                  <c:v>6 FORMATIONS</c:v>
                </c:pt>
                <c:pt idx="6">
                  <c:v>7  STRUCTURATION DES CLUBS &amp; ANIMATION TERRITORIALE</c:v>
                </c:pt>
                <c:pt idx="7">
                  <c:v>8 STRUCTURE REGIONALE</c:v>
                </c:pt>
                <c:pt idx="8">
                  <c:v>9 ADMINISTRATION</c:v>
                </c:pt>
              </c:strCache>
            </c:strRef>
          </c:cat>
          <c:val>
            <c:numRef>
              <c:f>'DIAPORAMA 2019'!$B$2:$B$10</c:f>
              <c:numCache>
                <c:formatCode>#,##0</c:formatCode>
                <c:ptCount val="9"/>
                <c:pt idx="0">
                  <c:v>82526.58</c:v>
                </c:pt>
                <c:pt idx="1">
                  <c:v>268402.34710000001</c:v>
                </c:pt>
                <c:pt idx="2">
                  <c:v>45071.887000000002</c:v>
                </c:pt>
                <c:pt idx="3">
                  <c:v>10345.307000000001</c:v>
                </c:pt>
                <c:pt idx="4">
                  <c:v>29381.140599999999</c:v>
                </c:pt>
                <c:pt idx="5">
                  <c:v>57919.356299999999</c:v>
                </c:pt>
                <c:pt idx="6">
                  <c:v>21644.518</c:v>
                </c:pt>
                <c:pt idx="7">
                  <c:v>114705.45800000001</c:v>
                </c:pt>
                <c:pt idx="8">
                  <c:v>202128.26634999999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AA-404B-9996-396B808AC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PRODUITS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68-4D79-AB4A-4D122D738E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68-4D79-AB4A-4D122D738E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68-4D79-AB4A-4D122D738E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68-4D79-AB4A-4D122D738E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68-4D79-AB4A-4D122D738E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68-4D79-AB4A-4D122D738E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368-4D79-AB4A-4D122D738E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368-4D79-AB4A-4D122D738E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368-4D79-AB4A-4D122D738E29}"/>
              </c:ext>
            </c:extLst>
          </c:dPt>
          <c:dLbls>
            <c:dLbl>
              <c:idx val="0"/>
              <c:layout>
                <c:manualLayout>
                  <c:x val="0.24801864801864801"/>
                  <c:y val="-1.4884471408287079E-2"/>
                </c:manualLayout>
              </c:layout>
              <c:tx>
                <c:rich>
                  <a:bodyPr/>
                  <a:lstStyle/>
                  <a:p>
                    <a:fld id="{C72F83E5-31D9-4A10-9381-D3876E2A4A5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FD0DEAEF-CE75-4CA7-A968-867FFB03D3C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80C5A58C-D585-4810-B58A-EE808A72F6C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91142191142191"/>
                      <c:h val="9.836065573770491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68-4D79-AB4A-4D122D738E29}"/>
                </c:ext>
              </c:extLst>
            </c:dLbl>
            <c:dLbl>
              <c:idx val="1"/>
              <c:layout>
                <c:manualLayout>
                  <c:x val="6.1016904355487032E-2"/>
                  <c:y val="5.7538832236134416E-2"/>
                </c:manualLayout>
              </c:layout>
              <c:tx>
                <c:rich>
                  <a:bodyPr/>
                  <a:lstStyle/>
                  <a:p>
                    <a:fld id="{DFD57F52-8C92-411B-B4FA-EF1DD1DA62C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4EC29C-AC52-48AC-8750-3D1A495248D2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CE9B4F2D-5189-4FC8-96E6-6ACCBEBD954D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90450232182516"/>
                      <c:h val="6.82240437158469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68-4D79-AB4A-4D122D738E29}"/>
                </c:ext>
              </c:extLst>
            </c:dLbl>
            <c:dLbl>
              <c:idx val="2"/>
              <c:layout>
                <c:manualLayout>
                  <c:x val="3.6689739978976177E-2"/>
                  <c:y val="-5.7463544845174172E-2"/>
                </c:manualLayout>
              </c:layout>
              <c:tx>
                <c:rich>
                  <a:bodyPr/>
                  <a:lstStyle/>
                  <a:p>
                    <a:fld id="{A8812769-0F7A-4C6C-9956-407D0448766C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370AB0D6-C7F4-42A5-A91F-5582A5BF1B7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A653024B-0A33-4953-811D-698D15755BF4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68-4D79-AB4A-4D122D738E29}"/>
                </c:ext>
              </c:extLst>
            </c:dLbl>
            <c:dLbl>
              <c:idx val="3"/>
              <c:layout>
                <c:manualLayout>
                  <c:x val="2.7000006611264268E-2"/>
                  <c:y val="-7.3927432038859038E-4"/>
                </c:manualLayout>
              </c:layout>
              <c:tx>
                <c:rich>
                  <a:bodyPr/>
                  <a:lstStyle/>
                  <a:p>
                    <a:fld id="{C9F9F58F-AE8C-4727-90CC-286BB81F6A1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306A56ED-4BF0-4E4D-9E23-ECF3C32FFCF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51D6FEEC-4B8B-48D7-A9F6-AC88E8297F78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75486093205604"/>
                      <c:h val="6.29363579080025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68-4D79-AB4A-4D122D738E29}"/>
                </c:ext>
              </c:extLst>
            </c:dLbl>
            <c:dLbl>
              <c:idx val="4"/>
              <c:layout>
                <c:manualLayout>
                  <c:x val="5.9869493643269406E-2"/>
                  <c:y val="0.11752715220616326"/>
                </c:manualLayout>
              </c:layout>
              <c:tx>
                <c:rich>
                  <a:bodyPr/>
                  <a:lstStyle/>
                  <a:p>
                    <a:fld id="{C3569667-F19D-4E1C-864C-CCEB3E02FD77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34583D35-CD81-4C47-B238-5A94D128173F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11F6C560-6333-474E-9FEA-38B92AD3E701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368-4D79-AB4A-4D122D738E29}"/>
                </c:ext>
              </c:extLst>
            </c:dLbl>
            <c:dLbl>
              <c:idx val="5"/>
              <c:layout>
                <c:manualLayout>
                  <c:x val="-7.9030890369474419E-3"/>
                  <c:y val="0.11092551955595714"/>
                </c:manualLayout>
              </c:layout>
              <c:tx>
                <c:rich>
                  <a:bodyPr/>
                  <a:lstStyle/>
                  <a:p>
                    <a:fld id="{71C3BEF2-C73F-46B2-B9E6-741A5055D4A0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CE95ED7-4F40-4E5F-8320-CF1FDDBB602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0AB4FE23-0AD7-4AA0-8BF8-286534F184B4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368-4D79-AB4A-4D122D738E29}"/>
                </c:ext>
              </c:extLst>
            </c:dLbl>
            <c:dLbl>
              <c:idx val="6"/>
              <c:layout>
                <c:manualLayout>
                  <c:x val="-4.0549896297927795E-2"/>
                  <c:y val="1.18454455488145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368-4D79-AB4A-4D122D738E29}"/>
                </c:ext>
              </c:extLst>
            </c:dLbl>
            <c:dLbl>
              <c:idx val="7"/>
              <c:layout>
                <c:manualLayout>
                  <c:x val="-0.10901646385110952"/>
                  <c:y val="-5.5822899186781981E-2"/>
                </c:manualLayout>
              </c:layout>
              <c:tx>
                <c:rich>
                  <a:bodyPr/>
                  <a:lstStyle/>
                  <a:p>
                    <a:fld id="{7D5C0F2E-3E7D-439E-BBFE-5BB716C9E57E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1A3A0F3B-FB6C-41FB-A525-3BF8E0290AC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AE5BC806-9411-412A-BC71-10ED2B9B3932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368-4D79-AB4A-4D122D738E2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2D4C955-7B4F-40C0-BD81-59EB8B3D5853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; </a:t>
                    </a:r>
                  </a:p>
                  <a:p>
                    <a:fld id="{7CA0F676-8ADE-41BF-829A-85E628E51788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; </a:t>
                    </a:r>
                    <a:fld id="{5A4CF482-6A85-45F9-8099-3217981CEA9C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6368-4D79-AB4A-4D122D738E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'DIAPORAMA 2019'!$A$29:$A$37</c:f>
              <c:strCache>
                <c:ptCount val="9"/>
                <c:pt idx="0">
                  <c:v>1 ATHLETISME COMPETITION</c:v>
                </c:pt>
                <c:pt idx="1">
                  <c:v>2 SUIVI ATHLETES</c:v>
                </c:pt>
                <c:pt idx="2">
                  <c:v>3 ATHLETISME DES JEUNES</c:v>
                </c:pt>
                <c:pt idx="3">
                  <c:v>4 ATHLE HORS STADE</c:v>
                </c:pt>
                <c:pt idx="4">
                  <c:v>5 ATHLE SANTE LOISIRS</c:v>
                </c:pt>
                <c:pt idx="5">
                  <c:v>6 FORMATIONS</c:v>
                </c:pt>
                <c:pt idx="6">
                  <c:v>7  STRUCTURATION DES CLUBS &amp; ANIMATION TERRITORIALE</c:v>
                </c:pt>
                <c:pt idx="7">
                  <c:v>8 STRUCTURE REGIONALE</c:v>
                </c:pt>
                <c:pt idx="8">
                  <c:v>9 ADMINISTRATION</c:v>
                </c:pt>
              </c:strCache>
            </c:strRef>
          </c:cat>
          <c:val>
            <c:numRef>
              <c:f>'DIAPORAMA 2019'!$B$29:$B$37</c:f>
              <c:numCache>
                <c:formatCode>#,##0</c:formatCode>
                <c:ptCount val="9"/>
                <c:pt idx="0">
                  <c:v>26000</c:v>
                </c:pt>
                <c:pt idx="1">
                  <c:v>149780</c:v>
                </c:pt>
                <c:pt idx="2">
                  <c:v>26950</c:v>
                </c:pt>
                <c:pt idx="3">
                  <c:v>10000</c:v>
                </c:pt>
                <c:pt idx="4">
                  <c:v>15000</c:v>
                </c:pt>
                <c:pt idx="5">
                  <c:v>68500</c:v>
                </c:pt>
                <c:pt idx="6">
                  <c:v>459000</c:v>
                </c:pt>
                <c:pt idx="7">
                  <c:v>11750</c:v>
                </c:pt>
                <c:pt idx="8">
                  <c:v>65144.86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68-4D79-AB4A-4D122D738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85725</xdr:rowOff>
    </xdr:from>
    <xdr:to>
      <xdr:col>11</xdr:col>
      <xdr:colOff>742950</xdr:colOff>
      <xdr:row>27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9AE6F3F-D119-4143-B8B5-99513C7F8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485775</xdr:colOff>
      <xdr:row>28</xdr:row>
      <xdr:rowOff>123824</xdr:rowOff>
    </xdr:from>
    <xdr:to>
      <xdr:col>13</xdr:col>
      <xdr:colOff>333375</xdr:colOff>
      <xdr:row>53</xdr:row>
      <xdr:rowOff>114299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3787D40-0907-4153-A362-11671C3FE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SALAI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12%2031%20CR%20FINANCIER%20ACTION%20POUR%20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Synthèse "/>
    </sheetNames>
    <sheetDataSet>
      <sheetData sheetId="0">
        <row r="12">
          <cell r="O12">
            <v>3726.58</v>
          </cell>
        </row>
        <row r="14">
          <cell r="O14">
            <v>86306.523600000015</v>
          </cell>
        </row>
        <row r="16">
          <cell r="O16">
            <v>21825.823499999999</v>
          </cell>
        </row>
        <row r="18">
          <cell r="O18">
            <v>4371.8869999999997</v>
          </cell>
        </row>
        <row r="20">
          <cell r="O20">
            <v>645.30700000000002</v>
          </cell>
        </row>
        <row r="22">
          <cell r="O22">
            <v>15881.140600000001</v>
          </cell>
        </row>
        <row r="24">
          <cell r="O24">
            <v>20219.356299999999</v>
          </cell>
        </row>
        <row r="26">
          <cell r="O26">
            <v>4444.518</v>
          </cell>
        </row>
        <row r="28">
          <cell r="O28">
            <v>48155.458000000006</v>
          </cell>
        </row>
        <row r="30">
          <cell r="O30">
            <v>102928.26634999999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 FINANCIER 2018 pour AG"/>
      <sheetName val="SYNTHESE 31 décembre 2018"/>
      <sheetName val="DIAPORAMA"/>
      <sheetName val="Synthèse "/>
    </sheetNames>
    <sheetDataSet>
      <sheetData sheetId="0"/>
      <sheetData sheetId="1"/>
      <sheetData sheetId="2">
        <row r="2">
          <cell r="A2" t="str">
            <v>1 ATHLETISME COMPETITION</v>
          </cell>
          <cell r="B2">
            <v>90376.268555555551</v>
          </cell>
        </row>
        <row r="3">
          <cell r="A3" t="str">
            <v>2 SUIVI ATHLETES</v>
          </cell>
          <cell r="B3">
            <v>266835.42975555558</v>
          </cell>
        </row>
        <row r="4">
          <cell r="A4" t="str">
            <v>3 ATHLETISME DES JEUNES</v>
          </cell>
          <cell r="B4">
            <v>36747.685249999995</v>
          </cell>
        </row>
        <row r="5">
          <cell r="A5" t="str">
            <v>4 ATHLE HORS STADE</v>
          </cell>
          <cell r="B5">
            <v>10798.995138888889</v>
          </cell>
        </row>
        <row r="6">
          <cell r="A6" t="str">
            <v>5 ATHLE SANTE LOISIRS</v>
          </cell>
          <cell r="B6">
            <v>29264.743005555552</v>
          </cell>
        </row>
        <row r="7">
          <cell r="A7" t="str">
            <v>6 FORMATIONS</v>
          </cell>
          <cell r="B7">
            <v>77252.076516666668</v>
          </cell>
        </row>
        <row r="8">
          <cell r="A8" t="str">
            <v>7  STRUCTURATION DES CLUBS &amp; ANIMATION TERRITORIALE</v>
          </cell>
          <cell r="B8">
            <v>14606.239833333333</v>
          </cell>
        </row>
        <row r="9">
          <cell r="A9" t="str">
            <v>8 STRUCTURE REGIONALE</v>
          </cell>
          <cell r="B9">
            <v>152983.97650000002</v>
          </cell>
        </row>
        <row r="10">
          <cell r="A10" t="str">
            <v>9 ADMINISTRATION</v>
          </cell>
          <cell r="B10">
            <v>168878.54544444446</v>
          </cell>
        </row>
        <row r="29">
          <cell r="A29" t="str">
            <v>1 ATHLETISME COMPETITION</v>
          </cell>
          <cell r="B29">
            <v>22639</v>
          </cell>
        </row>
        <row r="30">
          <cell r="A30" t="str">
            <v>2 SUIVI ATHLETES</v>
          </cell>
          <cell r="B30">
            <v>134763.08799999999</v>
          </cell>
        </row>
        <row r="31">
          <cell r="A31" t="str">
            <v>3 ATHLETISME DES JEUNES</v>
          </cell>
          <cell r="B31">
            <v>26269.848999999998</v>
          </cell>
        </row>
        <row r="32">
          <cell r="A32" t="str">
            <v>4 ATHLE HORS STADE</v>
          </cell>
          <cell r="B32">
            <v>9646.0990000000002</v>
          </cell>
        </row>
        <row r="33">
          <cell r="A33" t="str">
            <v>5 ATHLE SANTE LOISIRS</v>
          </cell>
          <cell r="B33">
            <v>18042.918999999998</v>
          </cell>
        </row>
        <row r="34">
          <cell r="A34" t="str">
            <v>6 FORMATIONS</v>
          </cell>
          <cell r="B34">
            <v>71873.339000000007</v>
          </cell>
        </row>
        <row r="35">
          <cell r="A35" t="str">
            <v>7  STRUCTURATION DES CLUBS &amp; ANIMATION TERRITORIALE</v>
          </cell>
          <cell r="B35">
            <v>435981.54600000003</v>
          </cell>
        </row>
        <row r="36">
          <cell r="A36" t="str">
            <v>8 STRUCTURE REGIONALE</v>
          </cell>
          <cell r="B36">
            <v>12234.898000000001</v>
          </cell>
        </row>
        <row r="37">
          <cell r="A37" t="str">
            <v>9 ADMINISTRATION</v>
          </cell>
          <cell r="B37">
            <v>33770.531999999999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showWhiteSpace="0" zoomScale="87" zoomScaleNormal="87" workbookViewId="0">
      <selection activeCell="I9" sqref="I9"/>
    </sheetView>
  </sheetViews>
  <sheetFormatPr baseColWidth="10" defaultRowHeight="12.75" x14ac:dyDescent="0.2"/>
  <cols>
    <col min="1" max="1" width="38.85546875" style="1" customWidth="1"/>
    <col min="2" max="2" width="9.85546875" style="21" customWidth="1"/>
    <col min="3" max="3" width="11.5703125" style="21" customWidth="1"/>
    <col min="4" max="4" width="10" style="21" customWidth="1"/>
    <col min="5" max="5" width="23.5703125" style="21" customWidth="1"/>
    <col min="6" max="6" width="12.85546875" style="21" customWidth="1"/>
    <col min="7" max="7" width="11.140625" style="29" customWidth="1"/>
    <col min="8" max="8" width="40" style="1" customWidth="1"/>
    <col min="9" max="9" width="10.7109375" style="21" customWidth="1"/>
    <col min="10" max="10" width="10.5703125" style="21" customWidth="1"/>
    <col min="11" max="11" width="11.42578125" style="21"/>
    <col min="12" max="12" width="12.5703125" style="21" customWidth="1"/>
    <col min="13" max="13" width="11.140625" style="28" customWidth="1"/>
    <col min="14" max="16384" width="11.42578125" style="1"/>
  </cols>
  <sheetData>
    <row r="1" spans="1:13" ht="26.25" x14ac:dyDescent="0.4">
      <c r="A1" s="92" t="s">
        <v>131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ht="13.5" thickBot="1" x14ac:dyDescent="0.25"/>
    <row r="3" spans="1:13" ht="18.75" customHeight="1" thickTop="1" thickBot="1" x14ac:dyDescent="0.3">
      <c r="A3" s="3" t="s">
        <v>1</v>
      </c>
      <c r="B3" s="98" t="s">
        <v>114</v>
      </c>
      <c r="C3" s="90"/>
      <c r="D3" s="90"/>
      <c r="E3" s="99" t="s">
        <v>139</v>
      </c>
      <c r="F3" s="100"/>
      <c r="G3" s="57"/>
      <c r="I3" s="1"/>
      <c r="J3" s="1"/>
      <c r="K3" s="1"/>
      <c r="L3" s="1"/>
      <c r="M3" s="1"/>
    </row>
    <row r="4" spans="1:13" ht="34.5" customHeight="1" thickTop="1" thickBot="1" x14ac:dyDescent="0.25">
      <c r="A4" s="4"/>
      <c r="B4" s="93" t="s">
        <v>113</v>
      </c>
      <c r="C4" s="94"/>
      <c r="D4" s="94"/>
      <c r="E4" s="95" t="s">
        <v>113</v>
      </c>
      <c r="F4" s="96"/>
      <c r="G4" s="97"/>
      <c r="I4" s="1"/>
      <c r="J4" s="1"/>
      <c r="K4" s="1"/>
      <c r="L4" s="1"/>
      <c r="M4" s="1"/>
    </row>
    <row r="5" spans="1:13" ht="16.5" thickBot="1" x14ac:dyDescent="0.3">
      <c r="A5" s="89" t="s">
        <v>4</v>
      </c>
      <c r="B5" s="90"/>
      <c r="C5" s="90"/>
      <c r="D5" s="90"/>
      <c r="E5" s="90"/>
      <c r="F5" s="90"/>
      <c r="G5" s="91"/>
      <c r="I5" s="1"/>
      <c r="J5" s="1"/>
      <c r="K5" s="1"/>
      <c r="L5" s="1"/>
      <c r="M5" s="1"/>
    </row>
    <row r="6" spans="1:13" x14ac:dyDescent="0.2">
      <c r="A6" s="4"/>
      <c r="B6" s="22"/>
      <c r="C6" s="22"/>
      <c r="D6" s="30"/>
      <c r="E6" s="62"/>
      <c r="F6" s="63"/>
      <c r="G6" s="64"/>
      <c r="I6" s="1"/>
      <c r="J6" s="1"/>
      <c r="K6" s="1"/>
      <c r="L6" s="1"/>
      <c r="M6" s="1"/>
    </row>
    <row r="7" spans="1:13" ht="15.75" x14ac:dyDescent="0.25">
      <c r="A7" s="6" t="s">
        <v>5</v>
      </c>
      <c r="B7" s="31">
        <f>30000*0.95</f>
        <v>28500</v>
      </c>
      <c r="C7" s="23"/>
      <c r="D7" s="31"/>
      <c r="E7" s="61"/>
      <c r="F7" s="35"/>
      <c r="G7" s="42"/>
      <c r="I7" s="1"/>
      <c r="J7" s="1"/>
      <c r="K7" s="1"/>
      <c r="L7" s="1"/>
      <c r="M7" s="1"/>
    </row>
    <row r="8" spans="1:13" ht="15.75" x14ac:dyDescent="0.25">
      <c r="A8" s="6" t="s">
        <v>6</v>
      </c>
      <c r="B8" s="31">
        <f>30000*0.95</f>
        <v>28500</v>
      </c>
      <c r="C8" s="23"/>
      <c r="D8" s="31"/>
      <c r="E8" s="61" t="s">
        <v>88</v>
      </c>
      <c r="F8" s="35"/>
      <c r="G8" s="42">
        <v>18000</v>
      </c>
      <c r="I8" s="1"/>
      <c r="J8" s="1"/>
      <c r="K8" s="1"/>
      <c r="L8" s="1"/>
      <c r="M8" s="1"/>
    </row>
    <row r="9" spans="1:13" ht="15.75" x14ac:dyDescent="0.25">
      <c r="A9" s="6" t="s">
        <v>91</v>
      </c>
      <c r="B9" s="31">
        <v>1300</v>
      </c>
      <c r="C9" s="23"/>
      <c r="D9" s="31"/>
      <c r="E9" s="61" t="s">
        <v>96</v>
      </c>
      <c r="F9" s="35"/>
      <c r="G9" s="42">
        <v>7000</v>
      </c>
      <c r="I9" s="1"/>
      <c r="J9" s="1"/>
      <c r="K9" s="1"/>
      <c r="L9" s="1"/>
      <c r="M9" s="1"/>
    </row>
    <row r="10" spans="1:13" ht="15.75" x14ac:dyDescent="0.25">
      <c r="A10" s="6" t="s">
        <v>124</v>
      </c>
      <c r="B10" s="31">
        <v>13500</v>
      </c>
      <c r="C10" s="23"/>
      <c r="D10" s="31"/>
      <c r="E10" s="61" t="s">
        <v>95</v>
      </c>
      <c r="F10" s="35"/>
      <c r="G10" s="42">
        <v>0</v>
      </c>
      <c r="I10" s="1"/>
      <c r="J10" s="1"/>
      <c r="K10" s="1"/>
      <c r="L10" s="1"/>
      <c r="M10" s="1"/>
    </row>
    <row r="11" spans="1:13" ht="15.75" x14ac:dyDescent="0.25">
      <c r="A11" s="8" t="s">
        <v>0</v>
      </c>
      <c r="B11" s="23"/>
      <c r="C11" s="23">
        <f>SUM(B7:B10)</f>
        <v>71800</v>
      </c>
      <c r="D11" s="31"/>
      <c r="E11" s="61" t="s">
        <v>90</v>
      </c>
      <c r="F11" s="35"/>
      <c r="G11" s="42">
        <v>1000</v>
      </c>
      <c r="I11" s="1"/>
      <c r="J11" s="1"/>
      <c r="K11" s="1"/>
      <c r="L11" s="1"/>
      <c r="M11" s="1"/>
    </row>
    <row r="12" spans="1:13" x14ac:dyDescent="0.2">
      <c r="A12" s="10"/>
      <c r="B12" s="23"/>
      <c r="C12" s="23"/>
      <c r="D12" s="31"/>
      <c r="E12" s="4"/>
      <c r="F12" s="35"/>
      <c r="G12" s="42"/>
      <c r="I12" s="1"/>
      <c r="J12" s="1"/>
      <c r="K12" s="1"/>
      <c r="L12" s="1"/>
      <c r="M12" s="1"/>
    </row>
    <row r="13" spans="1:13" ht="15.75" x14ac:dyDescent="0.25">
      <c r="A13" s="6" t="s">
        <v>7</v>
      </c>
      <c r="B13" s="27">
        <f>[1]Répartition!$O$12</f>
        <v>3726.58</v>
      </c>
      <c r="C13" s="23"/>
      <c r="D13" s="31"/>
      <c r="E13" s="61"/>
      <c r="F13" s="35"/>
      <c r="G13" s="42"/>
      <c r="I13" s="1"/>
      <c r="J13" s="1"/>
      <c r="K13" s="1"/>
      <c r="L13" s="1"/>
      <c r="M13" s="1"/>
    </row>
    <row r="14" spans="1:13" ht="15.75" x14ac:dyDescent="0.25">
      <c r="A14" s="6" t="s">
        <v>8</v>
      </c>
      <c r="B14" s="23">
        <v>7000</v>
      </c>
      <c r="C14" s="23"/>
      <c r="D14" s="31"/>
      <c r="E14" s="61"/>
      <c r="F14" s="35"/>
      <c r="G14" s="42"/>
      <c r="I14" s="1"/>
      <c r="J14" s="1"/>
      <c r="K14" s="1"/>
      <c r="L14" s="1"/>
      <c r="M14" s="1"/>
    </row>
    <row r="15" spans="1:13" ht="15.75" x14ac:dyDescent="0.25">
      <c r="A15" s="8" t="s">
        <v>10</v>
      </c>
      <c r="B15" s="23"/>
      <c r="C15" s="23">
        <f>SUM(B13:B14)</f>
        <v>10726.58</v>
      </c>
      <c r="D15" s="31"/>
      <c r="E15" s="4"/>
      <c r="F15" s="35"/>
      <c r="G15" s="42"/>
      <c r="I15" s="1"/>
      <c r="J15" s="1"/>
      <c r="K15" s="1"/>
      <c r="L15" s="1"/>
      <c r="M15" s="1"/>
    </row>
    <row r="16" spans="1:13" ht="21.75" customHeight="1" thickBot="1" x14ac:dyDescent="0.25">
      <c r="A16" s="11"/>
      <c r="B16" s="24"/>
      <c r="C16" s="24"/>
      <c r="D16" s="33"/>
      <c r="E16" s="65"/>
      <c r="F16" s="66"/>
      <c r="G16" s="67"/>
      <c r="I16" s="1"/>
      <c r="J16" s="1"/>
      <c r="K16" s="1"/>
      <c r="L16" s="1"/>
      <c r="M16" s="1"/>
    </row>
    <row r="17" spans="1:13" ht="16.5" thickBot="1" x14ac:dyDescent="0.3">
      <c r="A17" s="17" t="s">
        <v>9</v>
      </c>
      <c r="B17" s="45"/>
      <c r="C17" s="45"/>
      <c r="D17" s="45">
        <f>SUM(C11:C15)</f>
        <v>82526.58</v>
      </c>
      <c r="E17" s="58"/>
      <c r="F17" s="59"/>
      <c r="G17" s="60">
        <f>SUM(G7:G15)</f>
        <v>26000</v>
      </c>
      <c r="I17" s="1"/>
      <c r="J17" s="1"/>
      <c r="K17" s="1"/>
      <c r="L17" s="1"/>
      <c r="M17" s="1"/>
    </row>
    <row r="18" spans="1:13" ht="18" customHeight="1" thickBot="1" x14ac:dyDescent="0.25">
      <c r="A18" s="4"/>
      <c r="B18" s="35"/>
      <c r="C18" s="35"/>
      <c r="D18" s="35"/>
      <c r="E18" s="4"/>
      <c r="F18" s="35"/>
      <c r="G18" s="42"/>
      <c r="I18" s="1"/>
      <c r="J18" s="1"/>
      <c r="K18" s="1"/>
      <c r="L18" s="1"/>
      <c r="M18" s="1"/>
    </row>
    <row r="19" spans="1:13" ht="16.5" thickBot="1" x14ac:dyDescent="0.3">
      <c r="A19" s="89" t="s">
        <v>11</v>
      </c>
      <c r="B19" s="90"/>
      <c r="C19" s="90"/>
      <c r="D19" s="90"/>
      <c r="E19" s="90"/>
      <c r="F19" s="90"/>
      <c r="G19" s="91"/>
      <c r="I19" s="1"/>
      <c r="J19" s="1"/>
      <c r="K19" s="1"/>
      <c r="L19" s="1"/>
      <c r="M19" s="1"/>
    </row>
    <row r="20" spans="1:13" x14ac:dyDescent="0.2">
      <c r="A20" s="4"/>
      <c r="B20" s="22"/>
      <c r="C20" s="22"/>
      <c r="D20" s="30"/>
      <c r="E20" s="62"/>
      <c r="F20" s="63"/>
      <c r="G20" s="64"/>
      <c r="I20" s="1"/>
      <c r="J20" s="1"/>
      <c r="K20" s="1"/>
      <c r="L20" s="1"/>
      <c r="M20" s="1"/>
    </row>
    <row r="21" spans="1:13" ht="15.75" x14ac:dyDescent="0.25">
      <c r="A21" s="6" t="s">
        <v>16</v>
      </c>
      <c r="B21" s="31">
        <v>14850</v>
      </c>
      <c r="C21" s="23"/>
      <c r="D21" s="31"/>
      <c r="E21" s="61" t="s">
        <v>19</v>
      </c>
      <c r="F21" s="35"/>
      <c r="G21" s="42">
        <v>11000</v>
      </c>
      <c r="I21" s="1"/>
      <c r="J21" s="1"/>
      <c r="K21" s="1"/>
      <c r="L21" s="1"/>
      <c r="M21" s="1"/>
    </row>
    <row r="22" spans="1:13" ht="15.75" x14ac:dyDescent="0.25">
      <c r="A22" s="6" t="s">
        <v>18</v>
      </c>
      <c r="B22" s="31">
        <v>35000</v>
      </c>
      <c r="C22" s="23"/>
      <c r="D22" s="31"/>
      <c r="E22" s="61" t="s">
        <v>95</v>
      </c>
      <c r="F22" s="35"/>
      <c r="G22" s="42">
        <v>5700</v>
      </c>
      <c r="I22" s="1"/>
      <c r="J22" s="1"/>
      <c r="K22" s="1"/>
      <c r="L22" s="1"/>
      <c r="M22" s="1"/>
    </row>
    <row r="23" spans="1:13" ht="15.75" x14ac:dyDescent="0.25">
      <c r="A23" s="6" t="s">
        <v>15</v>
      </c>
      <c r="B23" s="31">
        <v>4500</v>
      </c>
      <c r="C23" s="23"/>
      <c r="D23" s="31"/>
      <c r="E23" s="61" t="s">
        <v>17</v>
      </c>
      <c r="F23" s="35"/>
      <c r="G23" s="42">
        <v>21500</v>
      </c>
      <c r="I23" s="1"/>
      <c r="J23" s="1"/>
      <c r="K23" s="1"/>
      <c r="L23" s="1"/>
      <c r="M23" s="1"/>
    </row>
    <row r="24" spans="1:13" ht="15.75" x14ac:dyDescent="0.25">
      <c r="A24" s="6" t="s">
        <v>137</v>
      </c>
      <c r="B24" s="31">
        <v>19120</v>
      </c>
      <c r="C24" s="23"/>
      <c r="D24" s="31"/>
      <c r="E24" s="61" t="s">
        <v>97</v>
      </c>
      <c r="F24" s="35"/>
      <c r="G24" s="42">
        <v>21000</v>
      </c>
      <c r="I24" s="1"/>
      <c r="J24" s="1"/>
      <c r="K24" s="1"/>
      <c r="L24" s="1"/>
      <c r="M24" s="1"/>
    </row>
    <row r="25" spans="1:13" ht="15.75" x14ac:dyDescent="0.25">
      <c r="A25" s="8" t="s">
        <v>13</v>
      </c>
      <c r="B25" s="31"/>
      <c r="C25" s="23">
        <f>SUM(B21:B24)</f>
        <v>73470</v>
      </c>
      <c r="D25" s="31"/>
      <c r="E25" s="61"/>
      <c r="F25" s="35"/>
      <c r="G25" s="42"/>
      <c r="I25" s="1"/>
      <c r="J25" s="1"/>
      <c r="K25" s="1"/>
      <c r="L25" s="1"/>
      <c r="M25" s="1"/>
    </row>
    <row r="26" spans="1:13" x14ac:dyDescent="0.2">
      <c r="A26" s="10"/>
      <c r="B26" s="31"/>
      <c r="C26" s="23"/>
      <c r="D26" s="31"/>
      <c r="E26" s="4"/>
      <c r="F26" s="35"/>
      <c r="G26" s="42"/>
      <c r="I26" s="1"/>
      <c r="J26" s="1"/>
      <c r="K26" s="1"/>
      <c r="L26" s="1"/>
      <c r="M26" s="1"/>
    </row>
    <row r="27" spans="1:13" ht="15.75" x14ac:dyDescent="0.25">
      <c r="A27" s="6" t="s">
        <v>7</v>
      </c>
      <c r="B27" s="56">
        <f>[1]Répartition!$O14</f>
        <v>86306.523600000015</v>
      </c>
      <c r="C27" s="23"/>
      <c r="D27" s="31"/>
      <c r="E27" s="61" t="s">
        <v>134</v>
      </c>
      <c r="F27" s="35"/>
      <c r="G27" s="42">
        <v>13080</v>
      </c>
      <c r="I27" s="1"/>
      <c r="J27" s="1"/>
      <c r="K27" s="1"/>
      <c r="L27" s="1"/>
      <c r="M27" s="1"/>
    </row>
    <row r="28" spans="1:13" ht="15.75" x14ac:dyDescent="0.25">
      <c r="A28" s="6" t="s">
        <v>8</v>
      </c>
      <c r="B28" s="31">
        <v>1000</v>
      </c>
      <c r="C28" s="23"/>
      <c r="D28" s="31"/>
      <c r="E28" s="61" t="s">
        <v>121</v>
      </c>
      <c r="F28" s="35"/>
      <c r="G28" s="42">
        <v>2500</v>
      </c>
      <c r="I28" s="1"/>
      <c r="J28" s="1"/>
      <c r="K28" s="1"/>
      <c r="L28" s="1"/>
      <c r="M28" s="1"/>
    </row>
    <row r="29" spans="1:13" ht="15.75" x14ac:dyDescent="0.25">
      <c r="A29" s="8" t="s">
        <v>115</v>
      </c>
      <c r="B29" s="31"/>
      <c r="C29" s="23">
        <f>+B27+B28</f>
        <v>87306.523600000015</v>
      </c>
      <c r="D29" s="31"/>
      <c r="E29" s="61"/>
      <c r="F29" s="35"/>
      <c r="G29" s="42"/>
      <c r="I29" s="1"/>
      <c r="J29" s="1"/>
      <c r="K29" s="1"/>
      <c r="L29" s="1"/>
      <c r="M29" s="1"/>
    </row>
    <row r="30" spans="1:13" x14ac:dyDescent="0.2">
      <c r="A30" s="10"/>
      <c r="B30" s="31"/>
      <c r="C30" s="23"/>
      <c r="D30" s="31"/>
      <c r="E30" s="4"/>
      <c r="F30" s="35"/>
      <c r="G30" s="42"/>
      <c r="I30" s="1"/>
      <c r="J30" s="1"/>
      <c r="K30" s="1"/>
      <c r="L30" s="1"/>
      <c r="M30" s="1"/>
    </row>
    <row r="31" spans="1:13" ht="15.75" x14ac:dyDescent="0.25">
      <c r="A31" s="6" t="s">
        <v>21</v>
      </c>
      <c r="B31" s="31">
        <v>70000</v>
      </c>
      <c r="C31" s="23"/>
      <c r="D31" s="31"/>
      <c r="E31" s="61" t="s">
        <v>97</v>
      </c>
      <c r="F31" s="35"/>
      <c r="G31" s="42">
        <v>35000</v>
      </c>
      <c r="I31" s="1"/>
      <c r="J31" s="1"/>
      <c r="K31" s="1"/>
      <c r="L31" s="1"/>
      <c r="M31" s="1"/>
    </row>
    <row r="32" spans="1:13" ht="15.75" x14ac:dyDescent="0.25">
      <c r="A32" s="6" t="s">
        <v>8</v>
      </c>
      <c r="B32" s="31">
        <v>250</v>
      </c>
      <c r="C32" s="23"/>
      <c r="D32" s="31"/>
      <c r="E32" s="4" t="s">
        <v>98</v>
      </c>
      <c r="F32" s="35"/>
      <c r="G32" s="42">
        <v>30000</v>
      </c>
      <c r="I32" s="1"/>
      <c r="J32" s="1"/>
      <c r="K32" s="1"/>
      <c r="L32" s="1"/>
      <c r="M32" s="1"/>
    </row>
    <row r="33" spans="1:13" ht="15.75" x14ac:dyDescent="0.25">
      <c r="A33" s="8" t="s">
        <v>20</v>
      </c>
      <c r="B33" s="31"/>
      <c r="C33" s="23">
        <f>SUM(B31:B32)</f>
        <v>70250</v>
      </c>
      <c r="D33" s="31"/>
      <c r="E33" s="61" t="s">
        <v>17</v>
      </c>
      <c r="F33" s="35"/>
      <c r="G33" s="42">
        <v>10000</v>
      </c>
      <c r="I33" s="1"/>
      <c r="J33" s="1"/>
      <c r="K33" s="1"/>
      <c r="L33" s="1"/>
      <c r="M33" s="1"/>
    </row>
    <row r="34" spans="1:13" x14ac:dyDescent="0.2">
      <c r="A34" s="10"/>
      <c r="B34" s="31"/>
      <c r="C34" s="23"/>
      <c r="D34" s="31"/>
      <c r="E34" s="4"/>
      <c r="F34" s="35"/>
      <c r="G34" s="42"/>
      <c r="I34" s="1"/>
      <c r="J34" s="1"/>
      <c r="K34" s="1"/>
      <c r="L34" s="1"/>
      <c r="M34" s="1"/>
    </row>
    <row r="35" spans="1:13" ht="15.75" x14ac:dyDescent="0.25">
      <c r="A35" s="6" t="s">
        <v>24</v>
      </c>
      <c r="B35" s="31">
        <v>6000</v>
      </c>
      <c r="C35" s="23"/>
      <c r="D35" s="31"/>
      <c r="E35" s="4"/>
      <c r="F35" s="35"/>
      <c r="G35" s="42"/>
      <c r="I35" s="1"/>
      <c r="J35" s="1"/>
      <c r="K35" s="1"/>
      <c r="L35" s="1"/>
      <c r="M35" s="1"/>
    </row>
    <row r="36" spans="1:13" ht="15.75" x14ac:dyDescent="0.25">
      <c r="A36" s="6" t="s">
        <v>8</v>
      </c>
      <c r="B36" s="31">
        <v>50</v>
      </c>
      <c r="C36" s="23"/>
      <c r="D36" s="31"/>
      <c r="E36" s="61"/>
      <c r="F36" s="35"/>
      <c r="G36" s="42"/>
      <c r="I36" s="1"/>
      <c r="J36" s="1"/>
      <c r="K36" s="1"/>
      <c r="L36" s="1"/>
      <c r="M36" s="1"/>
    </row>
    <row r="37" spans="1:13" ht="15.75" x14ac:dyDescent="0.25">
      <c r="A37" s="8" t="s">
        <v>23</v>
      </c>
      <c r="B37" s="31"/>
      <c r="C37" s="23">
        <f>SUM(B35:B36)</f>
        <v>6050</v>
      </c>
      <c r="D37" s="31"/>
      <c r="E37" s="4"/>
      <c r="F37" s="35"/>
      <c r="G37" s="42"/>
      <c r="I37" s="1"/>
      <c r="J37" s="1"/>
      <c r="K37" s="1"/>
      <c r="L37" s="1"/>
      <c r="M37" s="1"/>
    </row>
    <row r="38" spans="1:13" x14ac:dyDescent="0.2">
      <c r="A38" s="10"/>
      <c r="B38" s="31"/>
      <c r="C38" s="23"/>
      <c r="D38" s="31"/>
      <c r="E38" s="4"/>
      <c r="F38" s="35"/>
      <c r="G38" s="42"/>
      <c r="I38" s="1"/>
      <c r="J38" s="1"/>
      <c r="K38" s="1"/>
      <c r="L38" s="1"/>
      <c r="M38" s="1"/>
    </row>
    <row r="39" spans="1:13" ht="15.75" x14ac:dyDescent="0.25">
      <c r="A39" s="6" t="s">
        <v>7</v>
      </c>
      <c r="B39" s="56">
        <f>[1]Répartition!$O16</f>
        <v>21825.823499999999</v>
      </c>
      <c r="C39" s="23"/>
      <c r="D39" s="31"/>
      <c r="E39" s="61"/>
      <c r="F39" s="35"/>
      <c r="G39" s="42"/>
      <c r="I39" s="1"/>
      <c r="J39" s="1"/>
      <c r="K39" s="1"/>
      <c r="L39" s="1"/>
      <c r="M39" s="1"/>
    </row>
    <row r="40" spans="1:13" ht="15.75" x14ac:dyDescent="0.25">
      <c r="A40" s="6" t="s">
        <v>8</v>
      </c>
      <c r="B40" s="31">
        <v>4500</v>
      </c>
      <c r="C40" s="23"/>
      <c r="D40" s="31"/>
      <c r="E40" s="61"/>
      <c r="F40" s="35"/>
      <c r="G40" s="42"/>
      <c r="I40" s="1"/>
      <c r="J40" s="1"/>
      <c r="K40" s="1"/>
      <c r="L40" s="1"/>
      <c r="M40" s="1"/>
    </row>
    <row r="41" spans="1:13" ht="15.75" x14ac:dyDescent="0.25">
      <c r="A41" s="8" t="s">
        <v>22</v>
      </c>
      <c r="B41" s="31"/>
      <c r="C41" s="23">
        <f>SUM(B39:B40)</f>
        <v>26325.823499999999</v>
      </c>
      <c r="D41" s="31"/>
      <c r="E41" s="61"/>
      <c r="F41" s="35"/>
      <c r="G41" s="42"/>
      <c r="I41" s="1"/>
      <c r="J41" s="1"/>
      <c r="K41" s="1"/>
      <c r="L41" s="1"/>
      <c r="M41" s="1"/>
    </row>
    <row r="42" spans="1:13" ht="15.75" x14ac:dyDescent="0.25">
      <c r="A42" s="26"/>
      <c r="B42" s="36"/>
      <c r="C42" s="23"/>
      <c r="D42" s="36"/>
      <c r="E42" s="61"/>
      <c r="F42" s="35"/>
      <c r="G42" s="42"/>
      <c r="I42" s="1"/>
      <c r="J42" s="1"/>
      <c r="K42" s="1"/>
      <c r="L42" s="1"/>
      <c r="M42" s="1"/>
    </row>
    <row r="43" spans="1:13" ht="15.75" x14ac:dyDescent="0.25">
      <c r="A43" s="6" t="s">
        <v>117</v>
      </c>
      <c r="B43" s="36">
        <v>5000</v>
      </c>
      <c r="C43" s="23"/>
      <c r="D43" s="36"/>
      <c r="E43" s="61"/>
      <c r="F43" s="35"/>
      <c r="G43" s="42"/>
      <c r="I43" s="1"/>
      <c r="J43" s="1"/>
      <c r="K43" s="1"/>
      <c r="L43" s="1"/>
      <c r="M43" s="1"/>
    </row>
    <row r="44" spans="1:13" ht="15.75" x14ac:dyDescent="0.25">
      <c r="A44" s="8" t="s">
        <v>116</v>
      </c>
      <c r="B44" s="36"/>
      <c r="C44" s="23">
        <f>+B43</f>
        <v>5000</v>
      </c>
      <c r="D44" s="36"/>
      <c r="E44" s="61" t="s">
        <v>98</v>
      </c>
      <c r="F44" s="35"/>
      <c r="G44" s="42">
        <v>5000</v>
      </c>
      <c r="I44" s="1"/>
      <c r="J44" s="1"/>
      <c r="K44" s="1"/>
      <c r="L44" s="1"/>
      <c r="M44" s="1"/>
    </row>
    <row r="45" spans="1:13" ht="13.5" thickBot="1" x14ac:dyDescent="0.25">
      <c r="A45" s="11"/>
      <c r="B45" s="24"/>
      <c r="C45" s="24"/>
      <c r="D45" s="33"/>
      <c r="E45" s="65"/>
      <c r="F45" s="66"/>
      <c r="G45" s="67"/>
      <c r="I45" s="1"/>
      <c r="J45" s="1"/>
      <c r="K45" s="1"/>
      <c r="L45" s="1"/>
      <c r="M45" s="1"/>
    </row>
    <row r="46" spans="1:13" ht="16.5" thickBot="1" x14ac:dyDescent="0.3">
      <c r="A46" s="17" t="s">
        <v>12</v>
      </c>
      <c r="B46" s="45"/>
      <c r="C46" s="45"/>
      <c r="D46" s="45">
        <f>SUM(C25:C44)</f>
        <v>268402.34710000001</v>
      </c>
      <c r="E46" s="20"/>
      <c r="F46" s="45"/>
      <c r="G46" s="46">
        <f>SUM(G21:G41)</f>
        <v>149780</v>
      </c>
      <c r="I46" s="1"/>
      <c r="J46" s="1"/>
      <c r="K46" s="1"/>
      <c r="L46" s="1"/>
      <c r="M46" s="1"/>
    </row>
    <row r="47" spans="1:13" ht="13.5" thickBot="1" x14ac:dyDescent="0.25">
      <c r="A47" s="4"/>
      <c r="B47" s="35"/>
      <c r="C47" s="35"/>
      <c r="D47" s="35"/>
      <c r="E47" s="4"/>
      <c r="F47" s="35"/>
      <c r="G47" s="42"/>
      <c r="I47" s="1"/>
      <c r="J47" s="1"/>
      <c r="K47" s="1"/>
      <c r="L47" s="1"/>
      <c r="M47" s="1"/>
    </row>
    <row r="48" spans="1:13" ht="16.5" thickBot="1" x14ac:dyDescent="0.3">
      <c r="A48" s="101" t="s">
        <v>25</v>
      </c>
      <c r="B48" s="102"/>
      <c r="C48" s="102"/>
      <c r="D48" s="102"/>
      <c r="E48" s="102"/>
      <c r="F48" s="102"/>
      <c r="G48" s="103"/>
      <c r="I48" s="1"/>
      <c r="J48" s="1"/>
      <c r="K48" s="1"/>
      <c r="L48" s="1"/>
      <c r="M48" s="1"/>
    </row>
    <row r="49" spans="1:13" ht="15.75" x14ac:dyDescent="0.25">
      <c r="A49" s="72"/>
      <c r="B49" s="25"/>
      <c r="C49" s="25"/>
      <c r="D49" s="38"/>
      <c r="E49" s="68"/>
      <c r="F49" s="68"/>
      <c r="G49" s="70"/>
      <c r="I49" s="1"/>
      <c r="J49" s="1"/>
      <c r="K49" s="1"/>
      <c r="L49" s="1"/>
      <c r="M49" s="1"/>
    </row>
    <row r="50" spans="1:13" ht="15.75" x14ac:dyDescent="0.25">
      <c r="A50" s="71" t="s">
        <v>132</v>
      </c>
      <c r="B50" s="73">
        <v>14000</v>
      </c>
      <c r="C50" s="74"/>
      <c r="D50" s="73"/>
      <c r="E50" s="61" t="s">
        <v>97</v>
      </c>
      <c r="F50" s="35"/>
      <c r="G50" s="42">
        <v>9000</v>
      </c>
      <c r="I50" s="1"/>
      <c r="J50" s="1"/>
      <c r="K50" s="1"/>
      <c r="L50" s="1"/>
      <c r="M50" s="1"/>
    </row>
    <row r="51" spans="1:13" ht="15.75" x14ac:dyDescent="0.25">
      <c r="A51" s="6" t="s">
        <v>14</v>
      </c>
      <c r="B51" s="31">
        <v>14000</v>
      </c>
      <c r="C51" s="23"/>
      <c r="D51" s="31"/>
      <c r="E51" s="4" t="s">
        <v>98</v>
      </c>
      <c r="F51" s="35"/>
      <c r="G51" s="42">
        <v>7000</v>
      </c>
      <c r="I51" s="1"/>
      <c r="J51" s="1"/>
      <c r="K51" s="1"/>
      <c r="L51" s="1"/>
      <c r="M51" s="1"/>
    </row>
    <row r="52" spans="1:13" ht="15.75" x14ac:dyDescent="0.25">
      <c r="A52" s="6" t="s">
        <v>28</v>
      </c>
      <c r="B52" s="31">
        <v>12000</v>
      </c>
      <c r="C52" s="23"/>
      <c r="D52" s="31"/>
      <c r="E52" s="61" t="s">
        <v>17</v>
      </c>
      <c r="F52" s="35"/>
      <c r="G52" s="42">
        <v>6000</v>
      </c>
      <c r="I52" s="1"/>
      <c r="J52" s="1"/>
      <c r="K52" s="1"/>
      <c r="L52" s="1"/>
      <c r="M52" s="1"/>
    </row>
    <row r="53" spans="1:13" ht="15.75" x14ac:dyDescent="0.25">
      <c r="A53" s="8" t="s">
        <v>29</v>
      </c>
      <c r="B53" s="23"/>
      <c r="C53" s="23">
        <f>SUM(B50:B52)</f>
        <v>40000</v>
      </c>
      <c r="D53" s="31"/>
      <c r="E53" s="4" t="s">
        <v>135</v>
      </c>
      <c r="F53" s="35"/>
      <c r="G53" s="42">
        <v>4950</v>
      </c>
      <c r="I53" s="1"/>
      <c r="J53" s="1"/>
      <c r="K53" s="1"/>
      <c r="L53" s="1"/>
      <c r="M53" s="1"/>
    </row>
    <row r="54" spans="1:13" ht="15.75" x14ac:dyDescent="0.25">
      <c r="A54" s="10"/>
      <c r="B54" s="23"/>
      <c r="C54" s="23"/>
      <c r="D54" s="31"/>
      <c r="E54" s="61"/>
      <c r="F54" s="35"/>
      <c r="G54" s="42"/>
      <c r="I54" s="1"/>
      <c r="J54" s="1"/>
      <c r="K54" s="1"/>
      <c r="L54" s="1"/>
      <c r="M54" s="1"/>
    </row>
    <row r="55" spans="1:13" ht="15.75" x14ac:dyDescent="0.25">
      <c r="A55" s="6" t="s">
        <v>7</v>
      </c>
      <c r="B55" s="27">
        <f>[1]Répartition!$O18</f>
        <v>4371.8869999999997</v>
      </c>
      <c r="C55" s="23"/>
      <c r="D55" s="31"/>
      <c r="E55" s="61"/>
      <c r="F55" s="35"/>
      <c r="G55" s="42"/>
      <c r="I55" s="1"/>
      <c r="J55" s="1"/>
      <c r="K55" s="1"/>
      <c r="L55" s="1"/>
      <c r="M55" s="1"/>
    </row>
    <row r="56" spans="1:13" ht="15.75" x14ac:dyDescent="0.25">
      <c r="A56" s="6" t="s">
        <v>8</v>
      </c>
      <c r="B56" s="23">
        <v>700</v>
      </c>
      <c r="C56" s="23"/>
      <c r="D56" s="31"/>
      <c r="E56" s="4"/>
      <c r="F56" s="35"/>
      <c r="G56" s="42"/>
      <c r="I56" s="1"/>
      <c r="J56" s="1"/>
      <c r="K56" s="1"/>
      <c r="L56" s="1"/>
      <c r="M56" s="1"/>
    </row>
    <row r="57" spans="1:13" ht="15.75" x14ac:dyDescent="0.25">
      <c r="A57" s="8" t="s">
        <v>27</v>
      </c>
      <c r="B57" s="23"/>
      <c r="C57" s="23">
        <f>SUM(B55:B56)</f>
        <v>5071.8869999999997</v>
      </c>
      <c r="D57" s="31"/>
      <c r="E57" s="4"/>
      <c r="F57" s="35"/>
      <c r="G57" s="42"/>
      <c r="I57" s="1"/>
      <c r="J57" s="1"/>
      <c r="K57" s="1"/>
      <c r="L57" s="1"/>
      <c r="M57" s="1"/>
    </row>
    <row r="58" spans="1:13" ht="21.75" customHeight="1" thickBot="1" x14ac:dyDescent="0.25">
      <c r="A58" s="11"/>
      <c r="B58" s="24"/>
      <c r="C58" s="24"/>
      <c r="D58" s="33"/>
      <c r="E58" s="65"/>
      <c r="F58" s="66"/>
      <c r="G58" s="67"/>
      <c r="I58" s="1"/>
      <c r="J58" s="1"/>
      <c r="K58" s="1"/>
      <c r="L58" s="1"/>
      <c r="M58" s="1"/>
    </row>
    <row r="59" spans="1:13" ht="16.5" thickBot="1" x14ac:dyDescent="0.3">
      <c r="A59" s="17" t="s">
        <v>26</v>
      </c>
      <c r="B59" s="45"/>
      <c r="C59" s="45"/>
      <c r="D59" s="45">
        <f>SUM(C53:C57)</f>
        <v>45071.887000000002</v>
      </c>
      <c r="E59" s="20"/>
      <c r="F59" s="45"/>
      <c r="G59" s="46">
        <f>SUM(G50:G57)</f>
        <v>26950</v>
      </c>
      <c r="I59" s="1"/>
      <c r="J59" s="1"/>
      <c r="K59" s="1"/>
      <c r="L59" s="1"/>
      <c r="M59" s="1"/>
    </row>
    <row r="60" spans="1:13" ht="13.5" thickBot="1" x14ac:dyDescent="0.25">
      <c r="A60" s="4"/>
      <c r="B60" s="35"/>
      <c r="C60" s="35"/>
      <c r="D60" s="35"/>
      <c r="E60" s="4"/>
      <c r="F60" s="35"/>
      <c r="G60" s="42"/>
      <c r="I60" s="1"/>
      <c r="J60" s="1"/>
      <c r="K60" s="1"/>
      <c r="L60" s="1"/>
      <c r="M60" s="1"/>
    </row>
    <row r="61" spans="1:13" ht="16.5" thickBot="1" x14ac:dyDescent="0.3">
      <c r="A61" s="89" t="s">
        <v>31</v>
      </c>
      <c r="B61" s="90"/>
      <c r="C61" s="90"/>
      <c r="D61" s="90"/>
      <c r="E61" s="90"/>
      <c r="F61" s="90"/>
      <c r="G61" s="91"/>
      <c r="I61" s="1"/>
      <c r="J61" s="1"/>
      <c r="K61" s="1"/>
      <c r="L61" s="1"/>
      <c r="M61" s="1"/>
    </row>
    <row r="62" spans="1:13" x14ac:dyDescent="0.2">
      <c r="A62" s="13"/>
      <c r="B62" s="25"/>
      <c r="C62" s="25"/>
      <c r="D62" s="37"/>
      <c r="E62" s="62"/>
      <c r="F62" s="63"/>
      <c r="G62" s="64"/>
      <c r="I62" s="1"/>
      <c r="J62" s="1"/>
      <c r="K62" s="1"/>
      <c r="L62" s="1"/>
      <c r="M62" s="1"/>
    </row>
    <row r="63" spans="1:13" ht="15.75" x14ac:dyDescent="0.25">
      <c r="A63" s="6" t="s">
        <v>32</v>
      </c>
      <c r="B63" s="23">
        <v>3200</v>
      </c>
      <c r="C63" s="23"/>
      <c r="D63" s="31"/>
      <c r="E63" s="61" t="s">
        <v>33</v>
      </c>
      <c r="F63" s="35"/>
      <c r="G63" s="42">
        <v>7000</v>
      </c>
      <c r="I63" s="1"/>
      <c r="J63" s="1"/>
      <c r="K63" s="1"/>
      <c r="L63" s="1"/>
      <c r="M63" s="1"/>
    </row>
    <row r="64" spans="1:13" ht="15.75" x14ac:dyDescent="0.25">
      <c r="A64" s="6" t="s">
        <v>28</v>
      </c>
      <c r="B64" s="23">
        <v>5500</v>
      </c>
      <c r="C64" s="23"/>
      <c r="D64" s="31"/>
      <c r="E64" s="61" t="s">
        <v>43</v>
      </c>
      <c r="F64" s="35"/>
      <c r="G64" s="42"/>
      <c r="I64" s="1"/>
      <c r="J64" s="1"/>
      <c r="K64" s="1"/>
      <c r="L64" s="1"/>
      <c r="M64" s="1"/>
    </row>
    <row r="65" spans="1:13" ht="15.75" x14ac:dyDescent="0.25">
      <c r="A65" s="8" t="s">
        <v>34</v>
      </c>
      <c r="B65" s="23"/>
      <c r="C65" s="23">
        <f>SUM(B63:B64)</f>
        <v>8700</v>
      </c>
      <c r="D65" s="31"/>
      <c r="E65" s="61" t="s">
        <v>17</v>
      </c>
      <c r="F65" s="35"/>
      <c r="G65" s="42"/>
      <c r="I65" s="1"/>
      <c r="J65" s="1"/>
      <c r="K65" s="1"/>
      <c r="L65" s="1"/>
      <c r="M65" s="1"/>
    </row>
    <row r="66" spans="1:13" x14ac:dyDescent="0.2">
      <c r="A66" s="10"/>
      <c r="B66" s="23"/>
      <c r="C66" s="23"/>
      <c r="D66" s="31"/>
      <c r="E66" s="4"/>
      <c r="F66" s="35"/>
      <c r="G66" s="42"/>
      <c r="I66" s="1"/>
      <c r="J66" s="1"/>
      <c r="K66" s="1"/>
      <c r="L66" s="1"/>
      <c r="M66" s="1"/>
    </row>
    <row r="67" spans="1:13" ht="15.75" x14ac:dyDescent="0.25">
      <c r="A67" s="47"/>
      <c r="B67" s="23"/>
      <c r="C67" s="23"/>
      <c r="D67" s="31"/>
      <c r="E67" s="61" t="s">
        <v>90</v>
      </c>
      <c r="F67" s="35"/>
      <c r="G67" s="42">
        <v>500</v>
      </c>
      <c r="I67" s="1"/>
      <c r="J67" s="1"/>
      <c r="K67" s="1"/>
      <c r="L67" s="1"/>
      <c r="M67" s="1"/>
    </row>
    <row r="68" spans="1:13" ht="15.75" x14ac:dyDescent="0.25">
      <c r="A68" s="6" t="s">
        <v>89</v>
      </c>
      <c r="B68" s="23">
        <v>400</v>
      </c>
      <c r="C68" s="23"/>
      <c r="D68" s="31"/>
      <c r="E68" s="61" t="s">
        <v>17</v>
      </c>
      <c r="F68" s="35"/>
      <c r="G68" s="42">
        <v>2500</v>
      </c>
      <c r="I68" s="1"/>
      <c r="J68" s="1"/>
      <c r="K68" s="1"/>
      <c r="L68" s="1"/>
      <c r="M68" s="1"/>
    </row>
    <row r="69" spans="1:13" ht="15.75" x14ac:dyDescent="0.25">
      <c r="A69" s="47"/>
      <c r="B69" s="23"/>
      <c r="C69" s="23"/>
      <c r="D69" s="31"/>
      <c r="E69" s="61"/>
      <c r="F69" s="35"/>
      <c r="G69" s="42"/>
      <c r="I69" s="1"/>
      <c r="J69" s="1"/>
      <c r="K69" s="1"/>
      <c r="L69" s="1"/>
      <c r="M69" s="1"/>
    </row>
    <row r="70" spans="1:13" ht="15.75" x14ac:dyDescent="0.25">
      <c r="A70" s="8" t="s">
        <v>36</v>
      </c>
      <c r="B70" s="23"/>
      <c r="C70" s="23">
        <f>SUM(B67:B68)</f>
        <v>400</v>
      </c>
      <c r="D70" s="31"/>
      <c r="E70" s="61"/>
      <c r="F70" s="35"/>
      <c r="G70" s="42"/>
      <c r="I70" s="1"/>
      <c r="J70" s="1"/>
      <c r="K70" s="1"/>
      <c r="L70" s="1"/>
      <c r="M70" s="1"/>
    </row>
    <row r="71" spans="1:13" x14ac:dyDescent="0.2">
      <c r="A71" s="10"/>
      <c r="B71" s="23"/>
      <c r="C71" s="23"/>
      <c r="D71" s="31"/>
      <c r="E71" s="4"/>
      <c r="F71" s="35"/>
      <c r="G71" s="42"/>
      <c r="I71" s="1"/>
      <c r="J71" s="1"/>
      <c r="K71" s="1"/>
      <c r="L71" s="1"/>
      <c r="M71" s="1"/>
    </row>
    <row r="72" spans="1:13" ht="15.75" x14ac:dyDescent="0.25">
      <c r="A72" s="6" t="s">
        <v>7</v>
      </c>
      <c r="B72" s="27">
        <f>[1]Répartition!$O20</f>
        <v>645.30700000000002</v>
      </c>
      <c r="C72" s="23"/>
      <c r="D72" s="31"/>
      <c r="E72" s="61"/>
      <c r="F72" s="35"/>
      <c r="G72" s="42"/>
      <c r="I72" s="1"/>
      <c r="J72" s="1"/>
      <c r="K72" s="1"/>
      <c r="L72" s="1"/>
      <c r="M72" s="1"/>
    </row>
    <row r="73" spans="1:13" ht="15.75" x14ac:dyDescent="0.25">
      <c r="A73" s="6" t="s">
        <v>8</v>
      </c>
      <c r="B73" s="23">
        <v>600</v>
      </c>
      <c r="C73" s="23"/>
      <c r="D73" s="31"/>
      <c r="E73" s="61"/>
      <c r="F73" s="35"/>
      <c r="G73" s="42"/>
      <c r="I73" s="1"/>
      <c r="J73" s="1"/>
      <c r="K73" s="1"/>
      <c r="L73" s="1"/>
      <c r="M73" s="1"/>
    </row>
    <row r="74" spans="1:13" ht="15.75" x14ac:dyDescent="0.25">
      <c r="A74" s="8" t="s">
        <v>35</v>
      </c>
      <c r="B74" s="23"/>
      <c r="C74" s="23">
        <f>SUM(B72:B73)</f>
        <v>1245.307</v>
      </c>
      <c r="D74" s="31"/>
      <c r="E74" s="4"/>
      <c r="F74" s="35"/>
      <c r="G74" s="42"/>
      <c r="I74" s="1"/>
      <c r="J74" s="1"/>
      <c r="K74" s="1"/>
      <c r="L74" s="1"/>
      <c r="M74" s="1"/>
    </row>
    <row r="75" spans="1:13" ht="21.75" customHeight="1" thickBot="1" x14ac:dyDescent="0.25">
      <c r="A75" s="11"/>
      <c r="B75" s="24"/>
      <c r="C75" s="24"/>
      <c r="D75" s="33"/>
      <c r="E75" s="65"/>
      <c r="F75" s="66"/>
      <c r="G75" s="67"/>
      <c r="I75" s="1"/>
      <c r="J75" s="1"/>
      <c r="K75" s="1"/>
      <c r="L75" s="1"/>
      <c r="M75" s="1"/>
    </row>
    <row r="76" spans="1:13" ht="16.5" thickBot="1" x14ac:dyDescent="0.3">
      <c r="A76" s="17" t="s">
        <v>30</v>
      </c>
      <c r="B76" s="45"/>
      <c r="C76" s="45"/>
      <c r="D76" s="45">
        <f>SUM(C65:C74)</f>
        <v>10345.307000000001</v>
      </c>
      <c r="E76" s="20"/>
      <c r="F76" s="45"/>
      <c r="G76" s="46">
        <f>SUM(G63:G74)</f>
        <v>10000</v>
      </c>
      <c r="I76" s="1"/>
      <c r="J76" s="1"/>
      <c r="K76" s="1"/>
      <c r="L76" s="1"/>
      <c r="M76" s="1"/>
    </row>
    <row r="77" spans="1:13" ht="13.5" thickBot="1" x14ac:dyDescent="0.25">
      <c r="A77" s="4"/>
      <c r="B77" s="35"/>
      <c r="C77" s="35"/>
      <c r="D77" s="35"/>
      <c r="E77" s="4"/>
      <c r="F77" s="35"/>
      <c r="G77" s="42"/>
      <c r="I77" s="1"/>
      <c r="J77" s="1"/>
      <c r="K77" s="1"/>
      <c r="L77" s="1"/>
      <c r="M77" s="1"/>
    </row>
    <row r="78" spans="1:13" ht="16.5" thickBot="1" x14ac:dyDescent="0.3">
      <c r="A78" s="89" t="s">
        <v>37</v>
      </c>
      <c r="B78" s="90"/>
      <c r="C78" s="90"/>
      <c r="D78" s="90"/>
      <c r="E78" s="90"/>
      <c r="F78" s="90"/>
      <c r="G78" s="91"/>
      <c r="I78" s="1"/>
      <c r="J78" s="1"/>
      <c r="K78" s="1"/>
      <c r="L78" s="1"/>
      <c r="M78" s="1"/>
    </row>
    <row r="79" spans="1:13" x14ac:dyDescent="0.2">
      <c r="A79" s="13"/>
      <c r="B79" s="25"/>
      <c r="C79" s="25"/>
      <c r="D79" s="37"/>
      <c r="E79" s="62"/>
      <c r="F79" s="63"/>
      <c r="G79" s="64"/>
      <c r="I79" s="1"/>
      <c r="J79" s="1"/>
      <c r="K79" s="1"/>
      <c r="L79" s="1"/>
      <c r="M79" s="1"/>
    </row>
    <row r="80" spans="1:13" ht="15.75" x14ac:dyDescent="0.25">
      <c r="A80" s="6" t="s">
        <v>40</v>
      </c>
      <c r="B80" s="23">
        <v>12000</v>
      </c>
      <c r="C80" s="23"/>
      <c r="D80" s="31"/>
      <c r="E80" s="61" t="s">
        <v>42</v>
      </c>
      <c r="F80" s="35"/>
      <c r="G80" s="42">
        <v>7000</v>
      </c>
      <c r="I80" s="1"/>
      <c r="J80" s="1"/>
      <c r="K80" s="1"/>
      <c r="L80" s="1"/>
      <c r="M80" s="1"/>
    </row>
    <row r="81" spans="1:13" ht="15.75" x14ac:dyDescent="0.25">
      <c r="A81" s="8" t="s">
        <v>39</v>
      </c>
      <c r="B81" s="23"/>
      <c r="C81" s="23">
        <f>SUM(B80:B80)</f>
        <v>12000</v>
      </c>
      <c r="D81" s="31"/>
      <c r="E81" s="61" t="s">
        <v>17</v>
      </c>
      <c r="F81" s="35"/>
      <c r="G81" s="42">
        <v>3000</v>
      </c>
      <c r="I81" s="1"/>
      <c r="J81" s="1"/>
      <c r="K81" s="1"/>
      <c r="L81" s="1"/>
      <c r="M81" s="1"/>
    </row>
    <row r="82" spans="1:13" ht="15.75" x14ac:dyDescent="0.25">
      <c r="A82" s="10"/>
      <c r="B82" s="23"/>
      <c r="C82" s="23"/>
      <c r="D82" s="31"/>
      <c r="E82" s="61" t="s">
        <v>99</v>
      </c>
      <c r="F82" s="35"/>
      <c r="G82" s="42">
        <v>5000</v>
      </c>
      <c r="I82" s="1"/>
      <c r="J82" s="1"/>
      <c r="K82" s="1"/>
      <c r="L82" s="1"/>
      <c r="M82" s="1"/>
    </row>
    <row r="83" spans="1:13" ht="15.75" x14ac:dyDescent="0.25">
      <c r="A83" s="6" t="s">
        <v>7</v>
      </c>
      <c r="B83" s="27">
        <f>[1]Répartition!$O22</f>
        <v>15881.140600000001</v>
      </c>
      <c r="C83" s="23"/>
      <c r="D83" s="31"/>
      <c r="E83" s="61"/>
      <c r="F83" s="35"/>
      <c r="G83" s="42"/>
      <c r="I83" s="1"/>
      <c r="J83" s="1"/>
      <c r="K83" s="1"/>
      <c r="L83" s="1"/>
      <c r="M83" s="1"/>
    </row>
    <row r="84" spans="1:13" ht="15.75" x14ac:dyDescent="0.25">
      <c r="A84" s="6" t="s">
        <v>8</v>
      </c>
      <c r="B84" s="23">
        <v>1500</v>
      </c>
      <c r="C84" s="23"/>
      <c r="D84" s="31"/>
      <c r="E84" s="61"/>
      <c r="F84" s="35"/>
      <c r="G84" s="42"/>
      <c r="I84" s="1"/>
      <c r="J84" s="1"/>
      <c r="K84" s="1"/>
      <c r="L84" s="1"/>
      <c r="M84" s="1"/>
    </row>
    <row r="85" spans="1:13" ht="15.75" x14ac:dyDescent="0.25">
      <c r="A85" s="8" t="s">
        <v>41</v>
      </c>
      <c r="B85" s="23"/>
      <c r="C85" s="23">
        <f>SUM(B83:B84)</f>
        <v>17381.140599999999</v>
      </c>
      <c r="D85" s="31"/>
      <c r="E85" s="61"/>
      <c r="F85" s="35"/>
      <c r="G85" s="42"/>
      <c r="I85" s="1"/>
      <c r="J85" s="1"/>
      <c r="K85" s="1"/>
      <c r="L85" s="1"/>
      <c r="M85" s="1"/>
    </row>
    <row r="86" spans="1:13" ht="21.75" customHeight="1" thickBot="1" x14ac:dyDescent="0.25">
      <c r="A86" s="11"/>
      <c r="B86" s="24"/>
      <c r="C86" s="24"/>
      <c r="D86" s="33"/>
      <c r="E86" s="65"/>
      <c r="F86" s="66"/>
      <c r="G86" s="67"/>
      <c r="I86" s="1"/>
      <c r="J86" s="1"/>
      <c r="K86" s="1"/>
      <c r="L86" s="1"/>
      <c r="M86" s="1"/>
    </row>
    <row r="87" spans="1:13" ht="16.5" thickBot="1" x14ac:dyDescent="0.3">
      <c r="A87" s="17" t="s">
        <v>38</v>
      </c>
      <c r="B87" s="45"/>
      <c r="C87" s="45"/>
      <c r="D87" s="45">
        <f>SUM(C81:C85)</f>
        <v>29381.140599999999</v>
      </c>
      <c r="E87" s="20"/>
      <c r="F87" s="45"/>
      <c r="G87" s="46">
        <f>SUM(G80:G85)</f>
        <v>15000</v>
      </c>
      <c r="I87" s="1"/>
      <c r="J87" s="1"/>
      <c r="K87" s="1"/>
      <c r="L87" s="1"/>
      <c r="M87" s="1"/>
    </row>
    <row r="88" spans="1:13" ht="13.5" thickBot="1" x14ac:dyDescent="0.25">
      <c r="A88" s="4"/>
      <c r="B88" s="35"/>
      <c r="C88" s="35"/>
      <c r="D88" s="35"/>
      <c r="E88" s="4"/>
      <c r="F88" s="35"/>
      <c r="G88" s="42"/>
      <c r="I88" s="1"/>
      <c r="J88" s="1"/>
      <c r="K88" s="1"/>
      <c r="L88" s="1"/>
      <c r="M88" s="1"/>
    </row>
    <row r="89" spans="1:13" ht="16.5" thickBot="1" x14ac:dyDescent="0.3">
      <c r="A89" s="89" t="s">
        <v>44</v>
      </c>
      <c r="B89" s="90"/>
      <c r="C89" s="90"/>
      <c r="D89" s="90"/>
      <c r="E89" s="90"/>
      <c r="F89" s="90"/>
      <c r="G89" s="91"/>
      <c r="I89" s="1"/>
      <c r="J89" s="1"/>
      <c r="K89" s="1"/>
      <c r="L89" s="1"/>
      <c r="M89" s="1"/>
    </row>
    <row r="90" spans="1:13" x14ac:dyDescent="0.2">
      <c r="A90" s="13"/>
      <c r="B90" s="25"/>
      <c r="C90" s="25"/>
      <c r="D90" s="37"/>
      <c r="E90" s="62"/>
      <c r="F90" s="63"/>
      <c r="G90" s="64"/>
      <c r="I90" s="1"/>
      <c r="J90" s="1"/>
      <c r="K90" s="1"/>
      <c r="L90" s="1"/>
      <c r="M90" s="1"/>
    </row>
    <row r="91" spans="1:13" ht="15.75" x14ac:dyDescent="0.25">
      <c r="A91" s="6" t="s">
        <v>48</v>
      </c>
      <c r="B91" s="23">
        <v>1900</v>
      </c>
      <c r="C91" s="23"/>
      <c r="D91" s="31"/>
      <c r="E91" s="75" t="s">
        <v>53</v>
      </c>
      <c r="F91" s="76"/>
      <c r="G91" s="77">
        <v>5500</v>
      </c>
      <c r="I91" s="1"/>
      <c r="J91" s="1"/>
      <c r="K91" s="1"/>
      <c r="L91" s="1"/>
      <c r="M91" s="1"/>
    </row>
    <row r="92" spans="1:13" ht="15.75" x14ac:dyDescent="0.25">
      <c r="A92" s="8" t="s">
        <v>45</v>
      </c>
      <c r="B92" s="23"/>
      <c r="C92" s="23">
        <f>SUM(B91:B91)</f>
        <v>1900</v>
      </c>
      <c r="D92" s="31"/>
      <c r="E92" s="75"/>
      <c r="F92" s="76"/>
      <c r="G92" s="77"/>
      <c r="I92" s="1"/>
      <c r="J92" s="1"/>
      <c r="K92" s="1"/>
      <c r="L92" s="1"/>
      <c r="M92" s="1"/>
    </row>
    <row r="93" spans="1:13" x14ac:dyDescent="0.2">
      <c r="A93" s="10"/>
      <c r="B93" s="23"/>
      <c r="C93" s="23"/>
      <c r="D93" s="31"/>
      <c r="E93" s="78"/>
      <c r="F93" s="76"/>
      <c r="G93" s="77"/>
      <c r="I93" s="1"/>
      <c r="J93" s="1"/>
      <c r="K93" s="1"/>
      <c r="L93" s="1"/>
      <c r="M93" s="1"/>
    </row>
    <row r="94" spans="1:13" ht="15.75" x14ac:dyDescent="0.25">
      <c r="A94" s="6" t="s">
        <v>46</v>
      </c>
      <c r="B94" s="23">
        <v>2800</v>
      </c>
      <c r="C94" s="23"/>
      <c r="D94" s="31"/>
      <c r="E94" s="75" t="s">
        <v>118</v>
      </c>
      <c r="F94" s="76"/>
      <c r="G94" s="77">
        <v>8000</v>
      </c>
      <c r="I94" s="1"/>
      <c r="J94" s="1"/>
      <c r="K94" s="1"/>
      <c r="L94" s="1"/>
      <c r="M94" s="1"/>
    </row>
    <row r="95" spans="1:13" ht="15.75" x14ac:dyDescent="0.25">
      <c r="A95" s="8" t="s">
        <v>47</v>
      </c>
      <c r="B95" s="23"/>
      <c r="C95" s="23">
        <f>SUM(B94:B94)</f>
        <v>2800</v>
      </c>
      <c r="D95" s="31"/>
      <c r="E95" s="75" t="s">
        <v>98</v>
      </c>
      <c r="F95" s="76"/>
      <c r="G95" s="77">
        <v>3000</v>
      </c>
      <c r="I95" s="1"/>
      <c r="J95" s="1"/>
      <c r="K95" s="1"/>
      <c r="L95" s="1"/>
      <c r="M95" s="1"/>
    </row>
    <row r="96" spans="1:13" x14ac:dyDescent="0.2">
      <c r="A96" s="10"/>
      <c r="B96" s="23"/>
      <c r="C96" s="23"/>
      <c r="D96" s="31"/>
      <c r="E96" s="78"/>
      <c r="F96" s="76"/>
      <c r="G96" s="77"/>
      <c r="I96" s="1"/>
      <c r="J96" s="1"/>
      <c r="K96" s="1"/>
      <c r="L96" s="1"/>
      <c r="M96" s="1"/>
    </row>
    <row r="97" spans="1:13" ht="15.75" x14ac:dyDescent="0.25">
      <c r="A97" s="6" t="s">
        <v>49</v>
      </c>
      <c r="B97" s="23">
        <v>25000</v>
      </c>
      <c r="C97" s="23"/>
      <c r="D97" s="31"/>
      <c r="E97" s="75" t="s">
        <v>53</v>
      </c>
      <c r="F97" s="76"/>
      <c r="G97" s="77">
        <v>5000</v>
      </c>
      <c r="I97" s="1"/>
      <c r="J97" s="1"/>
      <c r="K97" s="1"/>
      <c r="L97" s="1"/>
      <c r="M97" s="1"/>
    </row>
    <row r="98" spans="1:13" ht="15.75" x14ac:dyDescent="0.25">
      <c r="A98" s="8" t="s">
        <v>50</v>
      </c>
      <c r="B98" s="23"/>
      <c r="C98" s="23">
        <f>SUM(B97:B97)</f>
        <v>25000</v>
      </c>
      <c r="D98" s="31"/>
      <c r="E98" s="75" t="s">
        <v>97</v>
      </c>
      <c r="F98" s="76"/>
      <c r="G98" s="77">
        <v>42000</v>
      </c>
      <c r="I98" s="1"/>
      <c r="J98" s="1"/>
      <c r="K98" s="1"/>
      <c r="L98" s="1"/>
      <c r="M98" s="1"/>
    </row>
    <row r="99" spans="1:13" x14ac:dyDescent="0.2">
      <c r="A99" s="10"/>
      <c r="B99" s="23"/>
      <c r="C99" s="23"/>
      <c r="D99" s="31"/>
      <c r="E99" s="78"/>
      <c r="F99" s="76"/>
      <c r="G99" s="77"/>
      <c r="I99" s="1"/>
      <c r="J99" s="1"/>
      <c r="K99" s="1"/>
      <c r="L99" s="1"/>
      <c r="M99" s="1"/>
    </row>
    <row r="100" spans="1:13" ht="15.75" x14ac:dyDescent="0.25">
      <c r="A100" s="6" t="s">
        <v>51</v>
      </c>
      <c r="B100" s="23">
        <v>5000</v>
      </c>
      <c r="C100" s="23"/>
      <c r="D100" s="31"/>
      <c r="E100" s="75" t="s">
        <v>54</v>
      </c>
      <c r="F100" s="76"/>
      <c r="G100" s="77">
        <v>5000</v>
      </c>
      <c r="I100" s="1"/>
      <c r="J100" s="1"/>
      <c r="K100" s="1"/>
      <c r="L100" s="1"/>
      <c r="M100" s="1"/>
    </row>
    <row r="101" spans="1:13" ht="15.75" x14ac:dyDescent="0.25">
      <c r="A101" s="8" t="s">
        <v>52</v>
      </c>
      <c r="B101" s="23"/>
      <c r="C101" s="23">
        <f>SUM(B100:B100)</f>
        <v>5000</v>
      </c>
      <c r="D101" s="31"/>
      <c r="E101" s="78"/>
      <c r="F101" s="76"/>
      <c r="G101" s="77"/>
      <c r="I101" s="1"/>
      <c r="J101" s="1"/>
      <c r="K101" s="1"/>
      <c r="L101" s="1"/>
      <c r="M101" s="1"/>
    </row>
    <row r="102" spans="1:13" x14ac:dyDescent="0.2">
      <c r="A102" s="10"/>
      <c r="B102" s="23"/>
      <c r="C102" s="23"/>
      <c r="D102" s="31"/>
      <c r="E102" s="78"/>
      <c r="F102" s="76"/>
      <c r="G102" s="77"/>
      <c r="I102" s="1"/>
      <c r="J102" s="1"/>
      <c r="K102" s="1"/>
      <c r="L102" s="1"/>
      <c r="M102" s="1"/>
    </row>
    <row r="103" spans="1:13" ht="15.75" x14ac:dyDescent="0.25">
      <c r="A103" s="6" t="s">
        <v>7</v>
      </c>
      <c r="B103" s="27">
        <f>[1]Répartition!$O24</f>
        <v>20219.356299999999</v>
      </c>
      <c r="C103" s="23"/>
      <c r="D103" s="31"/>
      <c r="E103" s="61"/>
      <c r="F103" s="76"/>
      <c r="G103" s="77"/>
      <c r="I103" s="1"/>
      <c r="J103" s="1"/>
      <c r="K103" s="1"/>
      <c r="L103" s="1"/>
      <c r="M103" s="1"/>
    </row>
    <row r="104" spans="1:13" ht="15.75" x14ac:dyDescent="0.25">
      <c r="A104" s="6" t="s">
        <v>8</v>
      </c>
      <c r="B104" s="23">
        <v>3000</v>
      </c>
      <c r="C104" s="23"/>
      <c r="D104" s="31"/>
      <c r="E104" s="78"/>
      <c r="F104" s="76"/>
      <c r="G104" s="77"/>
      <c r="I104" s="1"/>
      <c r="J104" s="1"/>
      <c r="K104" s="1"/>
      <c r="L104" s="1"/>
      <c r="M104" s="1"/>
    </row>
    <row r="105" spans="1:13" ht="15.75" x14ac:dyDescent="0.25">
      <c r="A105" s="8" t="s">
        <v>55</v>
      </c>
      <c r="B105" s="23"/>
      <c r="C105" s="23">
        <f>SUM(B103:B104)</f>
        <v>23219.356299999999</v>
      </c>
      <c r="D105" s="31"/>
      <c r="E105" s="4"/>
      <c r="F105" s="35"/>
      <c r="G105" s="42"/>
      <c r="I105" s="1"/>
      <c r="J105" s="1"/>
      <c r="K105" s="1"/>
      <c r="L105" s="1"/>
      <c r="M105" s="1"/>
    </row>
    <row r="106" spans="1:13" ht="13.5" thickBot="1" x14ac:dyDescent="0.25">
      <c r="A106" s="11"/>
      <c r="B106" s="24"/>
      <c r="C106" s="24"/>
      <c r="D106" s="33"/>
      <c r="E106" s="65"/>
      <c r="F106" s="66"/>
      <c r="G106" s="67"/>
      <c r="I106" s="1"/>
      <c r="J106" s="1"/>
      <c r="K106" s="1"/>
      <c r="L106" s="1"/>
      <c r="M106" s="1"/>
    </row>
    <row r="107" spans="1:13" ht="16.5" thickBot="1" x14ac:dyDescent="0.3">
      <c r="A107" s="17" t="s">
        <v>56</v>
      </c>
      <c r="B107" s="45"/>
      <c r="C107" s="45"/>
      <c r="D107" s="45">
        <f>SUM(C92:C105)</f>
        <v>57919.356299999999</v>
      </c>
      <c r="E107" s="20"/>
      <c r="F107" s="45"/>
      <c r="G107" s="46">
        <f>SUM(G91:G105)</f>
        <v>68500</v>
      </c>
      <c r="I107" s="1"/>
      <c r="J107" s="1"/>
      <c r="K107" s="1"/>
      <c r="L107" s="1"/>
      <c r="M107" s="1"/>
    </row>
    <row r="108" spans="1:13" ht="13.5" thickBot="1" x14ac:dyDescent="0.25">
      <c r="A108" s="4"/>
      <c r="B108" s="35"/>
      <c r="C108" s="35"/>
      <c r="D108" s="35"/>
      <c r="E108" s="4"/>
      <c r="F108" s="35"/>
      <c r="G108" s="42"/>
      <c r="I108" s="1"/>
      <c r="J108" s="1"/>
      <c r="K108" s="1"/>
      <c r="L108" s="1"/>
      <c r="M108" s="1"/>
    </row>
    <row r="109" spans="1:13" ht="16.5" thickBot="1" x14ac:dyDescent="0.3">
      <c r="A109" s="89" t="s">
        <v>59</v>
      </c>
      <c r="B109" s="90"/>
      <c r="C109" s="90"/>
      <c r="D109" s="90"/>
      <c r="E109" s="90"/>
      <c r="F109" s="90"/>
      <c r="G109" s="91"/>
      <c r="I109" s="1"/>
      <c r="J109" s="1"/>
      <c r="K109" s="1"/>
      <c r="L109" s="1"/>
      <c r="M109" s="1"/>
    </row>
    <row r="110" spans="1:13" x14ac:dyDescent="0.2">
      <c r="A110" s="13"/>
      <c r="B110" s="25"/>
      <c r="C110" s="25"/>
      <c r="D110" s="37"/>
      <c r="E110" s="62"/>
      <c r="F110" s="63"/>
      <c r="G110" s="64"/>
      <c r="I110" s="1"/>
      <c r="J110" s="1"/>
      <c r="K110" s="1"/>
      <c r="L110" s="1"/>
      <c r="M110" s="1"/>
    </row>
    <row r="111" spans="1:13" ht="15.75" x14ac:dyDescent="0.25">
      <c r="A111" s="6" t="s">
        <v>57</v>
      </c>
      <c r="B111" s="23">
        <v>8000</v>
      </c>
      <c r="C111" s="23"/>
      <c r="D111" s="31"/>
      <c r="E111" s="79"/>
      <c r="F111" s="76"/>
      <c r="G111" s="77"/>
      <c r="I111" s="1"/>
      <c r="J111" s="1"/>
      <c r="K111" s="1"/>
      <c r="L111" s="1"/>
      <c r="M111" s="1"/>
    </row>
    <row r="112" spans="1:13" ht="15.75" x14ac:dyDescent="0.25">
      <c r="A112" s="6" t="s">
        <v>58</v>
      </c>
      <c r="B112" s="23">
        <v>1100</v>
      </c>
      <c r="C112" s="23"/>
      <c r="D112" s="31"/>
      <c r="E112" s="75"/>
      <c r="F112" s="76"/>
      <c r="G112" s="77"/>
      <c r="I112" s="1"/>
      <c r="J112" s="1"/>
      <c r="K112" s="1"/>
      <c r="L112" s="1"/>
      <c r="M112" s="1"/>
    </row>
    <row r="113" spans="1:13" ht="15.75" x14ac:dyDescent="0.25">
      <c r="A113" s="6"/>
      <c r="B113" s="23"/>
      <c r="C113" s="23"/>
      <c r="D113" s="31"/>
      <c r="E113" s="75"/>
      <c r="F113" s="76"/>
      <c r="G113" s="77"/>
      <c r="I113" s="1"/>
      <c r="J113" s="1"/>
      <c r="K113" s="1"/>
      <c r="L113" s="1"/>
      <c r="M113" s="1"/>
    </row>
    <row r="114" spans="1:13" ht="15.75" x14ac:dyDescent="0.25">
      <c r="A114" s="8" t="s">
        <v>61</v>
      </c>
      <c r="B114" s="23"/>
      <c r="C114" s="23">
        <f>SUM(B111:B113)</f>
        <v>9100</v>
      </c>
      <c r="D114" s="31"/>
      <c r="E114" s="78" t="s">
        <v>98</v>
      </c>
      <c r="F114" s="76"/>
      <c r="G114" s="77">
        <v>1000</v>
      </c>
      <c r="I114" s="1"/>
      <c r="J114" s="1"/>
      <c r="K114" s="1"/>
      <c r="L114" s="1"/>
      <c r="M114" s="1"/>
    </row>
    <row r="115" spans="1:13" ht="15.75" x14ac:dyDescent="0.25">
      <c r="A115" s="10" t="s">
        <v>133</v>
      </c>
      <c r="B115" s="23">
        <v>7000</v>
      </c>
      <c r="C115" s="23"/>
      <c r="D115" s="31"/>
      <c r="E115" s="75" t="s">
        <v>140</v>
      </c>
      <c r="F115" s="76"/>
      <c r="G115" s="77">
        <v>23000</v>
      </c>
      <c r="I115" s="1"/>
      <c r="J115" s="1"/>
      <c r="K115" s="1"/>
      <c r="L115" s="1"/>
      <c r="M115" s="1"/>
    </row>
    <row r="116" spans="1:13" ht="15.75" x14ac:dyDescent="0.25">
      <c r="A116" s="6" t="s">
        <v>78</v>
      </c>
      <c r="B116" s="23">
        <v>1000</v>
      </c>
      <c r="C116" s="23"/>
      <c r="D116" s="31"/>
      <c r="E116" s="75" t="s">
        <v>64</v>
      </c>
      <c r="F116" s="76"/>
      <c r="G116" s="77">
        <v>420000</v>
      </c>
      <c r="I116" s="1"/>
      <c r="J116" s="1"/>
      <c r="K116" s="1"/>
      <c r="L116" s="1"/>
      <c r="M116" s="1"/>
    </row>
    <row r="117" spans="1:13" ht="15.75" x14ac:dyDescent="0.25">
      <c r="A117" s="8" t="s">
        <v>62</v>
      </c>
      <c r="B117" s="23"/>
      <c r="C117" s="23">
        <f>SUM(B115:B116)</f>
        <v>8000</v>
      </c>
      <c r="D117" s="31"/>
      <c r="E117" s="75" t="s">
        <v>65</v>
      </c>
      <c r="F117" s="76"/>
      <c r="G117" s="77">
        <v>15000</v>
      </c>
      <c r="I117" s="1"/>
      <c r="J117" s="1"/>
      <c r="K117" s="1"/>
      <c r="L117" s="1"/>
      <c r="M117" s="1"/>
    </row>
    <row r="118" spans="1:13" x14ac:dyDescent="0.2">
      <c r="A118" s="10"/>
      <c r="B118" s="23"/>
      <c r="C118" s="23"/>
      <c r="D118" s="31"/>
      <c r="E118" s="78" t="s">
        <v>125</v>
      </c>
      <c r="F118" s="76"/>
      <c r="G118" s="77"/>
      <c r="I118" s="1"/>
      <c r="J118" s="1"/>
      <c r="K118" s="1"/>
      <c r="L118" s="1"/>
      <c r="M118" s="1"/>
    </row>
    <row r="119" spans="1:13" ht="15.75" x14ac:dyDescent="0.25">
      <c r="A119" s="6" t="s">
        <v>7</v>
      </c>
      <c r="B119" s="27">
        <f>[1]Répartition!$O26</f>
        <v>4444.518</v>
      </c>
      <c r="C119" s="23"/>
      <c r="D119" s="31"/>
      <c r="E119" s="61"/>
      <c r="F119" s="76"/>
      <c r="G119" s="77"/>
      <c r="I119" s="1"/>
      <c r="J119" s="1"/>
      <c r="K119" s="1"/>
      <c r="L119" s="1"/>
      <c r="M119" s="1"/>
    </row>
    <row r="120" spans="1:13" ht="15.75" x14ac:dyDescent="0.25">
      <c r="A120" s="6" t="s">
        <v>8</v>
      </c>
      <c r="B120" s="23">
        <v>100</v>
      </c>
      <c r="C120" s="23"/>
      <c r="D120" s="31"/>
      <c r="E120" s="78"/>
      <c r="F120" s="76"/>
      <c r="G120" s="77"/>
      <c r="I120" s="1"/>
      <c r="J120" s="1"/>
      <c r="K120" s="1"/>
      <c r="L120" s="1"/>
      <c r="M120" s="1"/>
    </row>
    <row r="121" spans="1:13" ht="15.75" x14ac:dyDescent="0.25">
      <c r="A121" s="8" t="s">
        <v>63</v>
      </c>
      <c r="B121" s="23"/>
      <c r="C121" s="23">
        <f>SUM(B119:B120)</f>
        <v>4544.518</v>
      </c>
      <c r="D121" s="31"/>
      <c r="E121" s="4"/>
      <c r="F121" s="35"/>
      <c r="G121" s="42"/>
      <c r="I121" s="1"/>
      <c r="J121" s="1"/>
      <c r="K121" s="1"/>
      <c r="L121" s="1"/>
      <c r="M121" s="1"/>
    </row>
    <row r="122" spans="1:13" ht="13.5" thickBot="1" x14ac:dyDescent="0.25">
      <c r="A122" s="11"/>
      <c r="B122" s="24"/>
      <c r="C122" s="24"/>
      <c r="D122" s="33"/>
      <c r="E122" s="65"/>
      <c r="F122" s="66"/>
      <c r="G122" s="67"/>
      <c r="I122" s="1"/>
      <c r="J122" s="1"/>
      <c r="K122" s="1"/>
      <c r="L122" s="1"/>
      <c r="M122" s="1"/>
    </row>
    <row r="123" spans="1:13" ht="16.5" thickBot="1" x14ac:dyDescent="0.3">
      <c r="A123" s="17" t="s">
        <v>60</v>
      </c>
      <c r="B123" s="45"/>
      <c r="C123" s="45"/>
      <c r="D123" s="45">
        <f>SUM(C114:C121)</f>
        <v>21644.518</v>
      </c>
      <c r="E123" s="20"/>
      <c r="F123" s="45"/>
      <c r="G123" s="46">
        <f>SUM(G111:G121)</f>
        <v>459000</v>
      </c>
      <c r="I123" s="1"/>
      <c r="J123" s="1"/>
      <c r="K123" s="1"/>
      <c r="L123" s="1"/>
      <c r="M123" s="1"/>
    </row>
    <row r="124" spans="1:13" ht="13.5" thickBot="1" x14ac:dyDescent="0.25">
      <c r="A124" s="4"/>
      <c r="B124" s="35"/>
      <c r="C124" s="35"/>
      <c r="D124" s="35"/>
      <c r="E124" s="4"/>
      <c r="F124" s="35"/>
      <c r="G124" s="42"/>
      <c r="I124" s="1"/>
      <c r="J124" s="1"/>
      <c r="K124" s="1"/>
      <c r="L124" s="1"/>
      <c r="M124" s="1"/>
    </row>
    <row r="125" spans="1:13" ht="16.5" thickBot="1" x14ac:dyDescent="0.3">
      <c r="A125" s="89" t="s">
        <v>66</v>
      </c>
      <c r="B125" s="90"/>
      <c r="C125" s="90"/>
      <c r="D125" s="90"/>
      <c r="E125" s="90"/>
      <c r="F125" s="90"/>
      <c r="G125" s="91"/>
      <c r="I125" s="1"/>
      <c r="J125" s="1"/>
      <c r="K125" s="1"/>
      <c r="L125" s="1"/>
      <c r="M125" s="1"/>
    </row>
    <row r="126" spans="1:13" x14ac:dyDescent="0.2">
      <c r="A126" s="13"/>
      <c r="B126" s="25"/>
      <c r="C126" s="25"/>
      <c r="D126" s="37"/>
      <c r="E126" s="62"/>
      <c r="F126" s="63"/>
      <c r="G126" s="64"/>
      <c r="I126" s="1"/>
      <c r="J126" s="1"/>
      <c r="K126" s="1"/>
      <c r="L126" s="1"/>
      <c r="M126" s="1"/>
    </row>
    <row r="127" spans="1:13" ht="15.75" x14ac:dyDescent="0.25">
      <c r="A127" s="6" t="s">
        <v>68</v>
      </c>
      <c r="B127" s="23">
        <v>10450</v>
      </c>
      <c r="C127" s="23"/>
      <c r="D127" s="31"/>
      <c r="E127" s="75" t="s">
        <v>69</v>
      </c>
      <c r="F127" s="76"/>
      <c r="G127" s="77">
        <v>750</v>
      </c>
      <c r="I127" s="1"/>
      <c r="J127" s="1"/>
      <c r="K127" s="1"/>
      <c r="L127" s="1"/>
      <c r="M127" s="1"/>
    </row>
    <row r="128" spans="1:13" ht="15.75" x14ac:dyDescent="0.25">
      <c r="A128" s="6" t="s">
        <v>72</v>
      </c>
      <c r="B128" s="23">
        <v>5500</v>
      </c>
      <c r="C128" s="23"/>
      <c r="D128" s="31"/>
      <c r="E128" s="75" t="s">
        <v>100</v>
      </c>
      <c r="F128" s="76"/>
      <c r="G128" s="77">
        <v>3000</v>
      </c>
      <c r="I128" s="1"/>
      <c r="J128" s="1"/>
      <c r="K128" s="1"/>
      <c r="L128" s="1"/>
      <c r="M128" s="1"/>
    </row>
    <row r="129" spans="1:13" ht="15.75" x14ac:dyDescent="0.25">
      <c r="A129" s="6" t="s">
        <v>70</v>
      </c>
      <c r="B129" s="23">
        <v>1700</v>
      </c>
      <c r="C129" s="23"/>
      <c r="D129" s="31"/>
      <c r="E129" s="75" t="s">
        <v>17</v>
      </c>
      <c r="F129" s="76"/>
      <c r="G129" s="77">
        <v>5000</v>
      </c>
      <c r="I129" s="1"/>
      <c r="J129" s="1"/>
      <c r="K129" s="1"/>
      <c r="L129" s="1"/>
      <c r="M129" s="1"/>
    </row>
    <row r="130" spans="1:13" ht="15.75" x14ac:dyDescent="0.25">
      <c r="A130" s="6" t="s">
        <v>71</v>
      </c>
      <c r="B130" s="23">
        <v>39900</v>
      </c>
      <c r="C130" s="23"/>
      <c r="D130" s="31"/>
      <c r="E130" s="78" t="s">
        <v>126</v>
      </c>
      <c r="F130" s="76"/>
      <c r="G130" s="77">
        <v>3000</v>
      </c>
      <c r="I130" s="1"/>
      <c r="J130" s="1"/>
      <c r="K130" s="1"/>
      <c r="L130" s="1"/>
      <c r="M130" s="1"/>
    </row>
    <row r="131" spans="1:13" ht="15.75" x14ac:dyDescent="0.25">
      <c r="A131" s="6"/>
      <c r="B131" s="23"/>
      <c r="C131" s="23"/>
      <c r="D131" s="31"/>
      <c r="E131" s="75"/>
      <c r="F131" s="76"/>
      <c r="G131" s="77"/>
      <c r="I131" s="1"/>
      <c r="J131" s="1"/>
      <c r="K131" s="1"/>
      <c r="L131" s="1"/>
      <c r="M131" s="1"/>
    </row>
    <row r="132" spans="1:13" ht="15.75" x14ac:dyDescent="0.25">
      <c r="A132" s="8" t="s">
        <v>73</v>
      </c>
      <c r="B132" s="23"/>
      <c r="C132" s="23">
        <f>SUM(B127:B131)</f>
        <v>57550</v>
      </c>
      <c r="D132" s="31"/>
      <c r="E132" s="78"/>
      <c r="F132" s="76"/>
      <c r="G132" s="77"/>
      <c r="I132" s="1"/>
      <c r="J132" s="1"/>
      <c r="K132" s="1"/>
      <c r="L132" s="1"/>
      <c r="M132" s="1"/>
    </row>
    <row r="133" spans="1:13" x14ac:dyDescent="0.2">
      <c r="A133" s="10"/>
      <c r="B133" s="23"/>
      <c r="C133" s="23"/>
      <c r="D133" s="31"/>
      <c r="E133" s="78"/>
      <c r="F133" s="76"/>
      <c r="G133" s="77"/>
      <c r="I133" s="1"/>
      <c r="J133" s="1"/>
      <c r="K133" s="1"/>
      <c r="L133" s="1"/>
      <c r="M133" s="1"/>
    </row>
    <row r="134" spans="1:13" ht="15.75" x14ac:dyDescent="0.25">
      <c r="A134" s="6" t="s">
        <v>7</v>
      </c>
      <c r="B134" s="27">
        <f>[1]Répartition!$O28</f>
        <v>48155.458000000006</v>
      </c>
      <c r="C134" s="23"/>
      <c r="D134" s="31"/>
      <c r="E134" s="61"/>
      <c r="F134" s="76"/>
      <c r="G134" s="77"/>
      <c r="I134" s="1"/>
      <c r="J134" s="1"/>
      <c r="K134" s="1"/>
      <c r="L134" s="1"/>
      <c r="M134" s="1"/>
    </row>
    <row r="135" spans="1:13" ht="15.75" x14ac:dyDescent="0.25">
      <c r="A135" s="6" t="s">
        <v>75</v>
      </c>
      <c r="B135" s="23">
        <v>9000</v>
      </c>
      <c r="C135" s="23"/>
      <c r="D135" s="31"/>
      <c r="E135" s="78"/>
      <c r="F135" s="76"/>
      <c r="G135" s="77"/>
      <c r="I135" s="1"/>
      <c r="J135" s="1"/>
      <c r="K135" s="1"/>
      <c r="L135" s="1"/>
      <c r="M135" s="1"/>
    </row>
    <row r="136" spans="1:13" ht="15.75" x14ac:dyDescent="0.25">
      <c r="A136" s="8" t="s">
        <v>74</v>
      </c>
      <c r="B136" s="23"/>
      <c r="C136" s="23">
        <f>SUM(B134:B135)</f>
        <v>57155.458000000006</v>
      </c>
      <c r="D136" s="31"/>
      <c r="E136" s="4"/>
      <c r="F136" s="35"/>
      <c r="G136" s="42"/>
      <c r="I136" s="1"/>
      <c r="J136" s="1"/>
      <c r="K136" s="1"/>
      <c r="L136" s="1"/>
      <c r="M136" s="1"/>
    </row>
    <row r="137" spans="1:13" ht="13.5" thickBot="1" x14ac:dyDescent="0.25">
      <c r="A137" s="11"/>
      <c r="B137" s="24"/>
      <c r="C137" s="24"/>
      <c r="D137" s="33"/>
      <c r="E137" s="65"/>
      <c r="F137" s="66"/>
      <c r="G137" s="67"/>
      <c r="I137" s="1"/>
      <c r="J137" s="1"/>
      <c r="K137" s="1"/>
      <c r="L137" s="1"/>
      <c r="M137" s="1"/>
    </row>
    <row r="138" spans="1:13" ht="16.5" thickBot="1" x14ac:dyDescent="0.3">
      <c r="A138" s="17" t="s">
        <v>67</v>
      </c>
      <c r="B138" s="45"/>
      <c r="C138" s="45"/>
      <c r="D138" s="45">
        <f>SUM(C132:C136)</f>
        <v>114705.45800000001</v>
      </c>
      <c r="E138" s="20"/>
      <c r="F138" s="45"/>
      <c r="G138" s="46">
        <f>SUM(G127:G136)</f>
        <v>11750</v>
      </c>
      <c r="I138" s="1"/>
      <c r="J138" s="1"/>
      <c r="K138" s="1"/>
      <c r="L138" s="1"/>
      <c r="M138" s="1"/>
    </row>
    <row r="139" spans="1:13" ht="13.5" thickBot="1" x14ac:dyDescent="0.25">
      <c r="A139" s="4"/>
      <c r="B139" s="35"/>
      <c r="C139" s="35"/>
      <c r="D139" s="35"/>
      <c r="E139" s="4"/>
      <c r="F139" s="35"/>
      <c r="G139" s="42"/>
      <c r="I139" s="1"/>
      <c r="J139" s="1"/>
      <c r="K139" s="1"/>
      <c r="L139" s="1"/>
      <c r="M139" s="1"/>
    </row>
    <row r="140" spans="1:13" ht="16.5" thickBot="1" x14ac:dyDescent="0.3">
      <c r="A140" s="89" t="s">
        <v>76</v>
      </c>
      <c r="B140" s="90"/>
      <c r="C140" s="90"/>
      <c r="D140" s="90"/>
      <c r="E140" s="90"/>
      <c r="F140" s="90"/>
      <c r="G140" s="91"/>
      <c r="I140" s="1"/>
      <c r="J140" s="1"/>
      <c r="K140" s="1"/>
      <c r="L140" s="1"/>
      <c r="M140" s="1"/>
    </row>
    <row r="141" spans="1:13" x14ac:dyDescent="0.2">
      <c r="A141" s="13"/>
      <c r="B141" s="25"/>
      <c r="C141" s="25"/>
      <c r="D141" s="37"/>
      <c r="E141" s="62"/>
      <c r="F141" s="63"/>
      <c r="G141" s="64"/>
      <c r="I141" s="1"/>
      <c r="J141" s="1"/>
      <c r="K141" s="1"/>
      <c r="L141" s="1"/>
      <c r="M141" s="1"/>
    </row>
    <row r="142" spans="1:13" ht="15.75" x14ac:dyDescent="0.25">
      <c r="A142" s="6" t="s">
        <v>79</v>
      </c>
      <c r="B142" s="23">
        <v>7000</v>
      </c>
      <c r="C142" s="23"/>
      <c r="D142" s="31"/>
      <c r="E142" s="61"/>
      <c r="F142" s="35"/>
      <c r="G142" s="42"/>
      <c r="I142" s="1"/>
      <c r="J142" s="1"/>
      <c r="K142" s="1"/>
      <c r="L142" s="1"/>
      <c r="M142" s="1"/>
    </row>
    <row r="143" spans="1:13" ht="15.75" x14ac:dyDescent="0.25">
      <c r="A143" s="6" t="s">
        <v>80</v>
      </c>
      <c r="B143" s="23">
        <v>15000</v>
      </c>
      <c r="C143" s="23"/>
      <c r="D143" s="31"/>
      <c r="E143" s="61"/>
      <c r="F143" s="35"/>
      <c r="G143" s="42"/>
      <c r="I143" s="1"/>
      <c r="J143" s="1"/>
      <c r="K143" s="1"/>
      <c r="L143" s="1"/>
      <c r="M143" s="1"/>
    </row>
    <row r="144" spans="1:13" ht="15.75" x14ac:dyDescent="0.25">
      <c r="A144" s="8" t="s">
        <v>94</v>
      </c>
      <c r="B144" s="23"/>
      <c r="C144" s="23">
        <f>SUM(B142:B143)</f>
        <v>22000</v>
      </c>
      <c r="D144" s="31"/>
      <c r="E144" s="4"/>
      <c r="F144" s="35"/>
      <c r="G144" s="42"/>
      <c r="I144" s="1"/>
      <c r="J144" s="1"/>
      <c r="K144" s="1"/>
      <c r="L144" s="1"/>
      <c r="M144" s="1"/>
    </row>
    <row r="145" spans="1:13" ht="15.75" x14ac:dyDescent="0.25">
      <c r="A145" s="6"/>
      <c r="B145" s="23"/>
      <c r="C145" s="23"/>
      <c r="D145" s="31"/>
      <c r="E145" s="61"/>
      <c r="F145" s="35"/>
      <c r="G145" s="42"/>
      <c r="I145" s="1"/>
      <c r="J145" s="1"/>
      <c r="K145" s="1"/>
      <c r="L145" s="1"/>
      <c r="M145" s="1"/>
    </row>
    <row r="146" spans="1:13" ht="15.75" x14ac:dyDescent="0.25">
      <c r="A146" s="6" t="s">
        <v>81</v>
      </c>
      <c r="B146" s="23">
        <v>1700</v>
      </c>
      <c r="C146" s="23"/>
      <c r="D146" s="31"/>
      <c r="E146" s="61"/>
      <c r="F146" s="35"/>
      <c r="G146" s="42"/>
      <c r="I146" s="1"/>
      <c r="J146" s="1"/>
      <c r="K146" s="1"/>
      <c r="L146" s="1"/>
      <c r="M146" s="1"/>
    </row>
    <row r="147" spans="1:13" ht="15.75" x14ac:dyDescent="0.25">
      <c r="A147" s="6" t="s">
        <v>87</v>
      </c>
      <c r="B147" s="23">
        <v>4500</v>
      </c>
      <c r="C147" s="23"/>
      <c r="D147" s="31"/>
      <c r="E147" s="61"/>
      <c r="F147" s="35"/>
      <c r="G147" s="42"/>
      <c r="I147" s="1"/>
      <c r="J147" s="1"/>
      <c r="K147" s="1"/>
      <c r="L147" s="1"/>
      <c r="M147" s="1"/>
    </row>
    <row r="148" spans="1:13" ht="15.75" x14ac:dyDescent="0.25">
      <c r="A148" s="6" t="s">
        <v>82</v>
      </c>
      <c r="B148" s="23">
        <v>8000</v>
      </c>
      <c r="C148" s="23"/>
      <c r="D148" s="31"/>
      <c r="E148" s="61"/>
      <c r="F148" s="35"/>
      <c r="G148" s="42"/>
      <c r="I148" s="1"/>
      <c r="J148" s="1"/>
      <c r="K148" s="1"/>
      <c r="L148" s="1"/>
      <c r="M148" s="1"/>
    </row>
    <row r="149" spans="1:13" ht="15.75" x14ac:dyDescent="0.25">
      <c r="A149" s="8" t="s">
        <v>93</v>
      </c>
      <c r="B149" s="23"/>
      <c r="C149" s="23">
        <f>SUM(B146:B148)</f>
        <v>14200</v>
      </c>
      <c r="D149" s="31"/>
      <c r="E149" s="4"/>
      <c r="F149" s="35"/>
      <c r="G149" s="42"/>
      <c r="I149" s="1"/>
      <c r="J149" s="1"/>
      <c r="K149" s="1"/>
      <c r="L149" s="1"/>
      <c r="M149" s="1"/>
    </row>
    <row r="150" spans="1:13" ht="15.75" x14ac:dyDescent="0.25">
      <c r="A150" s="10"/>
      <c r="B150" s="23"/>
      <c r="C150" s="23"/>
      <c r="D150" s="31"/>
      <c r="E150" s="61" t="s">
        <v>136</v>
      </c>
      <c r="F150" s="35"/>
      <c r="G150" s="42">
        <v>42600</v>
      </c>
      <c r="I150" s="1"/>
      <c r="J150" s="1"/>
      <c r="K150" s="1"/>
      <c r="L150" s="1"/>
      <c r="M150" s="1"/>
    </row>
    <row r="151" spans="1:13" ht="15.75" x14ac:dyDescent="0.25">
      <c r="A151" s="6" t="s">
        <v>7</v>
      </c>
      <c r="B151" s="27">
        <f>[1]Répartition!$O30</f>
        <v>102928.26634999999</v>
      </c>
      <c r="C151" s="23"/>
      <c r="D151" s="31"/>
      <c r="E151" s="80" t="s">
        <v>101</v>
      </c>
      <c r="F151" s="35"/>
      <c r="G151" s="42">
        <v>4000</v>
      </c>
      <c r="I151" s="1"/>
      <c r="J151" s="1"/>
      <c r="K151" s="1"/>
      <c r="L151" s="1"/>
      <c r="M151" s="1"/>
    </row>
    <row r="152" spans="1:13" ht="15.75" x14ac:dyDescent="0.25">
      <c r="A152" s="6" t="s">
        <v>8</v>
      </c>
      <c r="B152" s="23">
        <v>63000</v>
      </c>
      <c r="C152" s="23"/>
      <c r="D152" s="31"/>
      <c r="E152" s="61" t="s">
        <v>102</v>
      </c>
      <c r="F152" s="35"/>
      <c r="G152" s="42">
        <v>15544.86</v>
      </c>
      <c r="I152" s="1"/>
      <c r="J152" s="1"/>
      <c r="K152" s="1"/>
      <c r="L152" s="1"/>
      <c r="M152" s="1"/>
    </row>
    <row r="153" spans="1:13" ht="15.75" x14ac:dyDescent="0.25">
      <c r="A153" s="8" t="s">
        <v>92</v>
      </c>
      <c r="B153" s="23"/>
      <c r="C153" s="23">
        <f>SUM(B151:B152)</f>
        <v>165928.26634999999</v>
      </c>
      <c r="D153" s="31"/>
      <c r="E153" s="61" t="s">
        <v>122</v>
      </c>
      <c r="F153" s="35"/>
      <c r="G153" s="42">
        <v>3000</v>
      </c>
      <c r="I153" s="1"/>
      <c r="J153" s="1"/>
      <c r="K153" s="1"/>
      <c r="L153" s="1"/>
      <c r="M153" s="1"/>
    </row>
    <row r="154" spans="1:13" ht="13.5" thickBot="1" x14ac:dyDescent="0.25">
      <c r="A154" s="11"/>
      <c r="B154" s="24"/>
      <c r="C154" s="24"/>
      <c r="D154" s="33"/>
      <c r="E154" s="65"/>
      <c r="F154" s="66"/>
      <c r="G154" s="67"/>
      <c r="I154" s="1"/>
      <c r="J154" s="1"/>
      <c r="K154" s="1"/>
      <c r="L154" s="1"/>
      <c r="M154" s="1"/>
    </row>
    <row r="155" spans="1:13" ht="16.5" thickBot="1" x14ac:dyDescent="0.3">
      <c r="A155" s="17" t="s">
        <v>77</v>
      </c>
      <c r="B155" s="45"/>
      <c r="C155" s="45"/>
      <c r="D155" s="45">
        <f>SUM(C144:C153)</f>
        <v>202128.26634999999</v>
      </c>
      <c r="E155" s="20"/>
      <c r="F155" s="45"/>
      <c r="G155" s="46">
        <f>SUM(G142:G153)</f>
        <v>65144.86</v>
      </c>
      <c r="I155" s="1"/>
      <c r="J155" s="1"/>
      <c r="K155" s="1"/>
      <c r="L155" s="1"/>
      <c r="M155" s="1"/>
    </row>
    <row r="156" spans="1:13" x14ac:dyDescent="0.2">
      <c r="A156" s="13"/>
      <c r="B156" s="25"/>
      <c r="C156" s="25"/>
      <c r="D156" s="39"/>
      <c r="E156" s="13"/>
      <c r="F156" s="25"/>
      <c r="G156" s="43"/>
      <c r="I156" s="1"/>
      <c r="J156" s="1"/>
      <c r="K156" s="1"/>
      <c r="L156" s="1"/>
      <c r="M156" s="1"/>
    </row>
    <row r="157" spans="1:13" ht="15.75" x14ac:dyDescent="0.25">
      <c r="A157" s="15" t="s">
        <v>83</v>
      </c>
      <c r="B157" s="23"/>
      <c r="C157" s="23"/>
      <c r="D157" s="40"/>
      <c r="E157" s="7"/>
      <c r="F157" s="23"/>
      <c r="G157" s="32"/>
      <c r="I157" s="1"/>
      <c r="J157" s="1"/>
      <c r="K157" s="1"/>
      <c r="L157" s="1"/>
      <c r="M157" s="1"/>
    </row>
    <row r="158" spans="1:13" ht="15.75" x14ac:dyDescent="0.25">
      <c r="A158" s="15" t="s">
        <v>123</v>
      </c>
      <c r="B158" s="23"/>
      <c r="C158" s="23"/>
      <c r="D158" s="40"/>
      <c r="E158" s="9"/>
      <c r="F158" s="23"/>
      <c r="G158" s="32"/>
      <c r="I158" s="1"/>
      <c r="J158" s="1"/>
      <c r="K158" s="1"/>
      <c r="L158" s="1"/>
      <c r="M158" s="1"/>
    </row>
    <row r="159" spans="1:13" ht="13.5" thickBot="1" x14ac:dyDescent="0.25">
      <c r="A159" s="11"/>
      <c r="B159" s="24"/>
      <c r="C159" s="24"/>
      <c r="D159" s="41"/>
      <c r="E159" s="12"/>
      <c r="F159" s="24"/>
      <c r="G159" s="34"/>
      <c r="I159" s="1"/>
      <c r="J159" s="1"/>
      <c r="K159" s="1"/>
      <c r="L159" s="1"/>
      <c r="M159" s="1"/>
    </row>
    <row r="160" spans="1:13" ht="16.5" thickBot="1" x14ac:dyDescent="0.3">
      <c r="A160" s="17" t="s">
        <v>85</v>
      </c>
      <c r="B160" s="45"/>
      <c r="C160" s="45"/>
      <c r="D160" s="45">
        <f>+D17+D46+D59+D76+D87+D107+D123+D138+D155</f>
        <v>832124.86034999997</v>
      </c>
      <c r="E160" s="17" t="s">
        <v>119</v>
      </c>
      <c r="F160" s="45"/>
      <c r="G160" s="46">
        <f>+G17+G46+G59+G76+G87+G107+G123+G138+G155</f>
        <v>832124.86</v>
      </c>
      <c r="I160" s="1"/>
      <c r="J160" s="1"/>
      <c r="K160" s="1"/>
      <c r="L160" s="1"/>
      <c r="M160" s="1"/>
    </row>
    <row r="161" spans="8:13" x14ac:dyDescent="0.2">
      <c r="H161" s="28"/>
      <c r="I161" s="1"/>
      <c r="J161" s="1"/>
      <c r="K161" s="1"/>
      <c r="L161" s="1"/>
      <c r="M161" s="1"/>
    </row>
    <row r="162" spans="8:13" x14ac:dyDescent="0.2">
      <c r="H162" s="28"/>
      <c r="I162" s="1"/>
      <c r="J162" s="1"/>
      <c r="K162" s="1"/>
      <c r="L162" s="1"/>
      <c r="M162" s="1"/>
    </row>
    <row r="163" spans="8:13" x14ac:dyDescent="0.2">
      <c r="H163" s="28"/>
      <c r="I163" s="1"/>
      <c r="J163" s="1"/>
      <c r="K163" s="1"/>
      <c r="L163" s="1"/>
      <c r="M163" s="1"/>
    </row>
    <row r="164" spans="8:13" x14ac:dyDescent="0.2">
      <c r="H164" s="28"/>
      <c r="I164" s="1"/>
      <c r="J164" s="1"/>
      <c r="K164" s="1"/>
      <c r="L164" s="1"/>
      <c r="M164" s="1"/>
    </row>
    <row r="165" spans="8:13" x14ac:dyDescent="0.2">
      <c r="H165" s="28"/>
      <c r="I165" s="1"/>
      <c r="J165" s="1"/>
      <c r="K165" s="1"/>
      <c r="L165" s="1"/>
      <c r="M165" s="1"/>
    </row>
    <row r="166" spans="8:13" x14ac:dyDescent="0.2">
      <c r="H166" s="28"/>
      <c r="J166" s="1"/>
      <c r="K166" s="1"/>
      <c r="L166" s="1"/>
      <c r="M166" s="1"/>
    </row>
  </sheetData>
  <mergeCells count="14">
    <mergeCell ref="A125:G125"/>
    <mergeCell ref="A140:G140"/>
    <mergeCell ref="A1:J1"/>
    <mergeCell ref="B4:D4"/>
    <mergeCell ref="E4:G4"/>
    <mergeCell ref="B3:D3"/>
    <mergeCell ref="E3:F3"/>
    <mergeCell ref="A5:G5"/>
    <mergeCell ref="A19:G19"/>
    <mergeCell ref="A48:G48"/>
    <mergeCell ref="A61:G61"/>
    <mergeCell ref="A78:G78"/>
    <mergeCell ref="A89:G89"/>
    <mergeCell ref="A109:G109"/>
  </mergeCells>
  <pageMargins left="0.11811023622047245" right="0.11811023622047245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WhiteSpace="0" topLeftCell="A52" zoomScaleNormal="100" workbookViewId="0">
      <selection activeCell="D6" sqref="D6"/>
    </sheetView>
  </sheetViews>
  <sheetFormatPr baseColWidth="10" defaultRowHeight="12.75" x14ac:dyDescent="0.2"/>
  <cols>
    <col min="1" max="1" width="49.5703125" style="1" customWidth="1"/>
    <col min="2" max="2" width="9.85546875" style="21" customWidth="1"/>
    <col min="3" max="3" width="11.5703125" style="21" customWidth="1"/>
    <col min="4" max="4" width="10" style="21" customWidth="1"/>
    <col min="5" max="6" width="11.85546875" style="21" customWidth="1"/>
    <col min="7" max="7" width="11.140625" style="29" customWidth="1"/>
    <col min="8" max="9" width="11.42578125" style="1"/>
    <col min="10" max="10" width="13.7109375" style="1" customWidth="1"/>
    <col min="11" max="16384" width="11.42578125" style="1"/>
  </cols>
  <sheetData>
    <row r="1" spans="1:7" ht="21" customHeight="1" x14ac:dyDescent="0.35">
      <c r="A1" s="111" t="s">
        <v>138</v>
      </c>
      <c r="B1" s="112"/>
      <c r="C1" s="112"/>
      <c r="D1" s="112"/>
      <c r="E1" s="55"/>
      <c r="F1" s="55"/>
      <c r="G1" s="55"/>
    </row>
    <row r="2" spans="1:7" ht="6" customHeight="1" thickBot="1" x14ac:dyDescent="0.25"/>
    <row r="3" spans="1:7" ht="18.75" customHeight="1" thickBot="1" x14ac:dyDescent="0.3">
      <c r="A3" s="3" t="s">
        <v>1</v>
      </c>
      <c r="B3" s="98" t="s">
        <v>130</v>
      </c>
      <c r="C3" s="90"/>
      <c r="D3" s="110"/>
      <c r="E3" s="84"/>
      <c r="F3" s="69"/>
      <c r="G3" s="69"/>
    </row>
    <row r="4" spans="1:7" ht="33.75" customHeight="1" thickBot="1" x14ac:dyDescent="0.25">
      <c r="A4" s="4"/>
      <c r="B4" s="114" t="s">
        <v>113</v>
      </c>
      <c r="C4" s="115"/>
      <c r="D4" s="116"/>
      <c r="E4" s="1"/>
      <c r="F4" s="1"/>
      <c r="G4" s="1"/>
    </row>
    <row r="5" spans="1:7" ht="16.5" thickBot="1" x14ac:dyDescent="0.3">
      <c r="A5" s="17" t="s">
        <v>127</v>
      </c>
      <c r="B5" s="45"/>
      <c r="C5" s="45"/>
      <c r="D5" s="49"/>
      <c r="E5" s="1"/>
      <c r="F5" s="1"/>
      <c r="G5" s="1"/>
    </row>
    <row r="6" spans="1:7" ht="16.5" thickBot="1" x14ac:dyDescent="0.3">
      <c r="A6" s="17" t="s">
        <v>128</v>
      </c>
      <c r="B6" s="45"/>
      <c r="C6" s="45"/>
      <c r="D6" s="49">
        <f>+'BUDGET PREVISION 2019 pour AG'!D17</f>
        <v>82526.58</v>
      </c>
      <c r="F6" s="1"/>
      <c r="G6" s="1"/>
    </row>
    <row r="7" spans="1:7" ht="9" customHeight="1" thickBot="1" x14ac:dyDescent="0.25">
      <c r="A7" s="4"/>
      <c r="B7" s="35"/>
      <c r="C7" s="35"/>
      <c r="D7" s="81"/>
      <c r="E7" s="1"/>
      <c r="F7" s="1"/>
      <c r="G7" s="1"/>
    </row>
    <row r="8" spans="1:7" ht="16.5" thickBot="1" x14ac:dyDescent="0.3">
      <c r="A8" s="17" t="s">
        <v>11</v>
      </c>
      <c r="B8" s="45"/>
      <c r="C8" s="45"/>
      <c r="D8" s="49"/>
      <c r="E8" s="1"/>
      <c r="F8" s="1"/>
      <c r="G8" s="1"/>
    </row>
    <row r="9" spans="1:7" ht="16.5" thickBot="1" x14ac:dyDescent="0.3">
      <c r="A9" s="17" t="s">
        <v>12</v>
      </c>
      <c r="B9" s="45"/>
      <c r="C9" s="45"/>
      <c r="D9" s="49">
        <f>+'BUDGET PREVISION 2019 pour AG'!D46</f>
        <v>268402.34710000001</v>
      </c>
      <c r="F9" s="44"/>
      <c r="G9" s="44"/>
    </row>
    <row r="10" spans="1:7" ht="6.75" customHeight="1" thickBot="1" x14ac:dyDescent="0.25">
      <c r="A10" s="4"/>
      <c r="B10" s="35"/>
      <c r="C10" s="35"/>
      <c r="D10" s="81"/>
      <c r="E10" s="1"/>
      <c r="F10" s="1"/>
      <c r="G10" s="1"/>
    </row>
    <row r="11" spans="1:7" ht="16.5" thickBot="1" x14ac:dyDescent="0.3">
      <c r="A11" s="17" t="s">
        <v>25</v>
      </c>
      <c r="B11" s="45"/>
      <c r="C11" s="45"/>
      <c r="D11" s="49"/>
      <c r="E11" s="1"/>
      <c r="F11" s="1"/>
      <c r="G11" s="1"/>
    </row>
    <row r="12" spans="1:7" ht="16.5" thickBot="1" x14ac:dyDescent="0.3">
      <c r="A12" s="17" t="s">
        <v>26</v>
      </c>
      <c r="B12" s="45"/>
      <c r="C12" s="45"/>
      <c r="D12" s="49">
        <f>+'BUDGET PREVISION 2019 pour AG'!D59</f>
        <v>45071.887000000002</v>
      </c>
      <c r="E12" s="1"/>
      <c r="F12" s="1"/>
      <c r="G12" s="1"/>
    </row>
    <row r="13" spans="1:7" ht="6.75" customHeight="1" thickBot="1" x14ac:dyDescent="0.25">
      <c r="A13" s="4"/>
      <c r="B13" s="35"/>
      <c r="C13" s="35"/>
      <c r="D13" s="81"/>
      <c r="E13" s="1"/>
      <c r="F13" s="1"/>
      <c r="G13" s="1"/>
    </row>
    <row r="14" spans="1:7" ht="16.5" thickBot="1" x14ac:dyDescent="0.3">
      <c r="A14" s="17" t="s">
        <v>31</v>
      </c>
      <c r="B14" s="45"/>
      <c r="C14" s="45"/>
      <c r="D14" s="49"/>
      <c r="E14" s="1"/>
      <c r="F14" s="1"/>
      <c r="G14" s="1"/>
    </row>
    <row r="15" spans="1:7" ht="16.5" thickBot="1" x14ac:dyDescent="0.3">
      <c r="A15" s="17" t="s">
        <v>30</v>
      </c>
      <c r="B15" s="45"/>
      <c r="C15" s="45"/>
      <c r="D15" s="49">
        <f>+'BUDGET PREVISION 2019 pour AG'!D76</f>
        <v>10345.307000000001</v>
      </c>
      <c r="E15" s="1"/>
      <c r="F15" s="1"/>
      <c r="G15" s="1"/>
    </row>
    <row r="16" spans="1:7" ht="6" customHeight="1" thickBot="1" x14ac:dyDescent="0.25">
      <c r="A16" s="4"/>
      <c r="B16" s="35"/>
      <c r="C16" s="35"/>
      <c r="D16" s="81"/>
      <c r="E16" s="1"/>
      <c r="F16" s="1"/>
      <c r="G16" s="1"/>
    </row>
    <row r="17" spans="1:7" ht="16.5" thickBot="1" x14ac:dyDescent="0.3">
      <c r="A17" s="17" t="s">
        <v>37</v>
      </c>
      <c r="B17" s="45"/>
      <c r="C17" s="45"/>
      <c r="D17" s="49"/>
      <c r="E17" s="1"/>
      <c r="F17" s="1"/>
      <c r="G17" s="1"/>
    </row>
    <row r="18" spans="1:7" ht="16.5" thickBot="1" x14ac:dyDescent="0.3">
      <c r="A18" s="17" t="s">
        <v>38</v>
      </c>
      <c r="B18" s="45"/>
      <c r="C18" s="45"/>
      <c r="D18" s="49">
        <f>+'BUDGET PREVISION 2019 pour AG'!D87</f>
        <v>29381.140599999999</v>
      </c>
      <c r="E18" s="1"/>
      <c r="F18" s="1"/>
      <c r="G18" s="1"/>
    </row>
    <row r="19" spans="1:7" ht="6" customHeight="1" thickBot="1" x14ac:dyDescent="0.25">
      <c r="A19" s="4"/>
      <c r="B19" s="35"/>
      <c r="C19" s="35"/>
      <c r="D19" s="81"/>
      <c r="E19" s="1"/>
      <c r="F19" s="1"/>
      <c r="G19" s="1"/>
    </row>
    <row r="20" spans="1:7" ht="16.5" thickBot="1" x14ac:dyDescent="0.3">
      <c r="A20" s="17" t="s">
        <v>44</v>
      </c>
      <c r="B20" s="45"/>
      <c r="C20" s="45"/>
      <c r="D20" s="49"/>
      <c r="E20" s="1"/>
      <c r="F20" s="1"/>
      <c r="G20" s="1"/>
    </row>
    <row r="21" spans="1:7" ht="16.5" thickBot="1" x14ac:dyDescent="0.3">
      <c r="A21" s="17" t="s">
        <v>56</v>
      </c>
      <c r="B21" s="45"/>
      <c r="C21" s="45"/>
      <c r="D21" s="49">
        <f>+'BUDGET PREVISION 2019 pour AG'!D107</f>
        <v>57919.356299999999</v>
      </c>
      <c r="E21" s="1"/>
      <c r="F21" s="1"/>
      <c r="G21" s="1"/>
    </row>
    <row r="22" spans="1:7" ht="4.5" customHeight="1" thickBot="1" x14ac:dyDescent="0.25">
      <c r="A22" s="4"/>
      <c r="B22" s="35"/>
      <c r="C22" s="35"/>
      <c r="D22" s="81"/>
      <c r="E22" s="1"/>
      <c r="F22" s="1"/>
      <c r="G22" s="1"/>
    </row>
    <row r="23" spans="1:7" ht="16.5" thickBot="1" x14ac:dyDescent="0.3">
      <c r="A23" s="17" t="s">
        <v>59</v>
      </c>
      <c r="B23" s="45"/>
      <c r="C23" s="45"/>
      <c r="D23" s="49"/>
      <c r="E23" s="1"/>
      <c r="F23" s="1"/>
      <c r="G23" s="1"/>
    </row>
    <row r="24" spans="1:7" ht="16.5" thickBot="1" x14ac:dyDescent="0.3">
      <c r="A24" s="17" t="s">
        <v>60</v>
      </c>
      <c r="B24" s="45"/>
      <c r="C24" s="45"/>
      <c r="D24" s="49">
        <f>+'BUDGET PREVISION 2019 pour AG'!D123</f>
        <v>21644.518</v>
      </c>
      <c r="E24" s="1"/>
      <c r="F24" s="1"/>
      <c r="G24" s="1"/>
    </row>
    <row r="25" spans="1:7" ht="6.75" customHeight="1" thickBot="1" x14ac:dyDescent="0.25">
      <c r="A25" s="4"/>
      <c r="B25" s="35"/>
      <c r="C25" s="35"/>
      <c r="D25" s="81"/>
      <c r="E25" s="1"/>
      <c r="F25" s="1"/>
      <c r="G25" s="1"/>
    </row>
    <row r="26" spans="1:7" ht="16.5" thickBot="1" x14ac:dyDescent="0.3">
      <c r="A26" s="17" t="s">
        <v>66</v>
      </c>
      <c r="B26" s="45"/>
      <c r="C26" s="45"/>
      <c r="D26" s="49"/>
      <c r="E26" s="1"/>
      <c r="F26" s="1"/>
      <c r="G26" s="1"/>
    </row>
    <row r="27" spans="1:7" ht="16.5" thickBot="1" x14ac:dyDescent="0.3">
      <c r="A27" s="17" t="s">
        <v>67</v>
      </c>
      <c r="B27" s="45"/>
      <c r="C27" s="45"/>
      <c r="D27" s="49">
        <f>+'BUDGET PREVISION 2019 pour AG'!D138</f>
        <v>114705.45800000001</v>
      </c>
      <c r="E27" s="1"/>
      <c r="F27" s="1"/>
      <c r="G27" s="1"/>
    </row>
    <row r="28" spans="1:7" ht="5.25" customHeight="1" thickBot="1" x14ac:dyDescent="0.25">
      <c r="A28" s="4"/>
      <c r="B28" s="35"/>
      <c r="C28" s="35"/>
      <c r="D28" s="81"/>
      <c r="E28" s="1"/>
      <c r="F28" s="1"/>
      <c r="G28" s="1"/>
    </row>
    <row r="29" spans="1:7" ht="16.5" thickBot="1" x14ac:dyDescent="0.3">
      <c r="A29" s="17" t="s">
        <v>76</v>
      </c>
      <c r="B29" s="45"/>
      <c r="C29" s="45"/>
      <c r="D29" s="49"/>
      <c r="E29" s="1"/>
      <c r="F29" s="1"/>
      <c r="G29" s="1"/>
    </row>
    <row r="30" spans="1:7" ht="16.5" thickBot="1" x14ac:dyDescent="0.3">
      <c r="A30" s="17" t="s">
        <v>77</v>
      </c>
      <c r="B30" s="45"/>
      <c r="C30" s="45"/>
      <c r="D30" s="49">
        <f>+'BUDGET PREVISION 2019 pour AG'!D155</f>
        <v>202128.26634999999</v>
      </c>
      <c r="E30" s="1"/>
      <c r="F30" s="1"/>
      <c r="G30" s="1"/>
    </row>
    <row r="31" spans="1:7" ht="2.25" customHeight="1" x14ac:dyDescent="0.2">
      <c r="A31" s="13"/>
      <c r="B31" s="39"/>
      <c r="C31" s="39"/>
      <c r="D31" s="82"/>
      <c r="E31" s="1"/>
      <c r="F31" s="1"/>
      <c r="G31" s="1"/>
    </row>
    <row r="32" spans="1:7" ht="15.75" x14ac:dyDescent="0.25">
      <c r="A32" s="15" t="s">
        <v>83</v>
      </c>
      <c r="B32" s="40"/>
      <c r="C32" s="40"/>
      <c r="D32" s="50"/>
      <c r="E32" s="1"/>
      <c r="F32" s="1"/>
      <c r="G32" s="1"/>
    </row>
    <row r="33" spans="1:7" ht="15.75" x14ac:dyDescent="0.25">
      <c r="A33" s="15" t="s">
        <v>84</v>
      </c>
      <c r="B33" s="40"/>
      <c r="C33" s="40"/>
      <c r="D33" s="50"/>
      <c r="E33" s="1"/>
      <c r="F33" s="1"/>
      <c r="G33" s="1"/>
    </row>
    <row r="34" spans="1:7" ht="3" customHeight="1" thickBot="1" x14ac:dyDescent="0.25">
      <c r="A34" s="11"/>
      <c r="B34" s="41"/>
      <c r="C34" s="41"/>
      <c r="D34" s="83"/>
      <c r="E34" s="1"/>
      <c r="F34" s="1"/>
      <c r="G34" s="1"/>
    </row>
    <row r="35" spans="1:7" ht="16.5" thickBot="1" x14ac:dyDescent="0.3">
      <c r="A35" s="17" t="s">
        <v>120</v>
      </c>
      <c r="B35" s="45"/>
      <c r="C35" s="45"/>
      <c r="D35" s="49">
        <f>SUM(D6:D34)</f>
        <v>832124.86034999997</v>
      </c>
      <c r="E35" s="1"/>
      <c r="F35" s="1"/>
      <c r="G35" s="1"/>
    </row>
    <row r="37" spans="1:7" ht="22.5" customHeight="1" x14ac:dyDescent="0.3">
      <c r="A37" s="117"/>
      <c r="B37" s="117"/>
      <c r="C37" s="117"/>
      <c r="D37" s="117"/>
      <c r="E37" s="117"/>
      <c r="F37" s="117"/>
      <c r="G37" s="117"/>
    </row>
    <row r="38" spans="1:7" ht="8.25" customHeight="1" x14ac:dyDescent="0.2"/>
    <row r="39" spans="1:7" ht="18.75" x14ac:dyDescent="0.3">
      <c r="A39" s="113"/>
      <c r="B39" s="113"/>
      <c r="C39" s="113"/>
      <c r="D39" s="113"/>
      <c r="E39" s="113"/>
      <c r="F39" s="113"/>
      <c r="G39" s="113"/>
    </row>
    <row r="41" spans="1:7" ht="21" customHeight="1" x14ac:dyDescent="0.35">
      <c r="A41" s="111" t="s">
        <v>138</v>
      </c>
      <c r="B41" s="112"/>
      <c r="C41" s="112"/>
      <c r="D41" s="112"/>
      <c r="E41" s="55"/>
      <c r="F41" s="55"/>
      <c r="G41" s="55"/>
    </row>
    <row r="42" spans="1:7" ht="13.5" thickBot="1" x14ac:dyDescent="0.25"/>
    <row r="43" spans="1:7" ht="16.5" thickBot="1" x14ac:dyDescent="0.3">
      <c r="A43" s="48" t="s">
        <v>1</v>
      </c>
      <c r="B43" s="98" t="s">
        <v>129</v>
      </c>
      <c r="C43" s="90"/>
      <c r="D43" s="110"/>
      <c r="E43" s="1"/>
      <c r="F43" s="1"/>
      <c r="G43" s="1"/>
    </row>
    <row r="44" spans="1:7" ht="16.5" thickBot="1" x14ac:dyDescent="0.25">
      <c r="A44" s="4"/>
      <c r="B44" s="107" t="s">
        <v>113</v>
      </c>
      <c r="C44" s="108"/>
      <c r="D44" s="109"/>
      <c r="F44" s="1"/>
      <c r="G44" s="1"/>
    </row>
    <row r="45" spans="1:7" ht="16.5" thickBot="1" x14ac:dyDescent="0.3">
      <c r="A45" s="17" t="s">
        <v>4</v>
      </c>
      <c r="B45" s="51"/>
      <c r="C45" s="45"/>
      <c r="D45" s="49"/>
      <c r="E45" s="1"/>
      <c r="F45" s="1"/>
      <c r="G45" s="1"/>
    </row>
    <row r="46" spans="1:7" ht="16.5" thickBot="1" x14ac:dyDescent="0.3">
      <c r="A46" s="17" t="s">
        <v>9</v>
      </c>
      <c r="B46" s="51"/>
      <c r="C46" s="45"/>
      <c r="D46" s="49">
        <f>+'BUDGET PREVISION 2019 pour AG'!G17</f>
        <v>26000</v>
      </c>
      <c r="E46" s="1"/>
      <c r="F46" s="1"/>
      <c r="G46" s="1"/>
    </row>
    <row r="47" spans="1:7" ht="13.5" thickBot="1" x14ac:dyDescent="0.25">
      <c r="A47" s="4"/>
      <c r="B47" s="2"/>
      <c r="C47" s="35"/>
      <c r="D47" s="81"/>
      <c r="E47" s="1"/>
      <c r="F47" s="1"/>
      <c r="G47" s="1"/>
    </row>
    <row r="48" spans="1:7" ht="16.5" thickBot="1" x14ac:dyDescent="0.3">
      <c r="A48" s="17" t="s">
        <v>11</v>
      </c>
      <c r="B48" s="51"/>
      <c r="C48" s="45"/>
      <c r="D48" s="49"/>
      <c r="E48" s="1"/>
      <c r="F48" s="1"/>
      <c r="G48" s="1"/>
    </row>
    <row r="49" spans="1:7" ht="16.5" thickBot="1" x14ac:dyDescent="0.3">
      <c r="A49" s="17" t="s">
        <v>12</v>
      </c>
      <c r="B49" s="51"/>
      <c r="C49" s="45"/>
      <c r="D49" s="49">
        <f>+'BUDGET PREVISION 2019 pour AG'!G46</f>
        <v>149780</v>
      </c>
      <c r="E49" s="1"/>
      <c r="F49" s="1"/>
      <c r="G49" s="1"/>
    </row>
    <row r="50" spans="1:7" ht="13.5" thickBot="1" x14ac:dyDescent="0.25">
      <c r="A50" s="4"/>
      <c r="B50" s="2"/>
      <c r="C50" s="35"/>
      <c r="D50" s="81"/>
      <c r="E50" s="1"/>
      <c r="F50" s="1"/>
      <c r="G50" s="1"/>
    </row>
    <row r="51" spans="1:7" ht="16.5" thickBot="1" x14ac:dyDescent="0.3">
      <c r="A51" s="17" t="s">
        <v>25</v>
      </c>
      <c r="B51" s="51"/>
      <c r="C51" s="45"/>
      <c r="D51" s="49"/>
      <c r="E51" s="1"/>
      <c r="F51" s="1"/>
      <c r="G51" s="1"/>
    </row>
    <row r="52" spans="1:7" ht="16.5" thickBot="1" x14ac:dyDescent="0.3">
      <c r="A52" s="17" t="s">
        <v>26</v>
      </c>
      <c r="B52" s="51"/>
      <c r="C52" s="45"/>
      <c r="D52" s="49">
        <f>+'BUDGET PREVISION 2019 pour AG'!G59</f>
        <v>26950</v>
      </c>
      <c r="E52" s="1"/>
      <c r="F52" s="1"/>
      <c r="G52" s="1"/>
    </row>
    <row r="53" spans="1:7" ht="13.5" thickBot="1" x14ac:dyDescent="0.25">
      <c r="A53" s="4"/>
      <c r="B53" s="2"/>
      <c r="C53" s="35"/>
      <c r="D53" s="81"/>
      <c r="E53" s="1"/>
      <c r="F53" s="1"/>
      <c r="G53" s="1"/>
    </row>
    <row r="54" spans="1:7" ht="16.5" thickBot="1" x14ac:dyDescent="0.3">
      <c r="A54" s="17" t="s">
        <v>31</v>
      </c>
      <c r="B54" s="51"/>
      <c r="C54" s="45"/>
      <c r="D54" s="49"/>
      <c r="E54" s="1"/>
      <c r="F54" s="1"/>
      <c r="G54" s="1"/>
    </row>
    <row r="55" spans="1:7" ht="16.5" thickBot="1" x14ac:dyDescent="0.3">
      <c r="A55" s="17" t="s">
        <v>30</v>
      </c>
      <c r="B55" s="51"/>
      <c r="C55" s="45"/>
      <c r="D55" s="49">
        <f>+'BUDGET PREVISION 2019 pour AG'!G76</f>
        <v>10000</v>
      </c>
      <c r="E55" s="1"/>
      <c r="F55" s="1"/>
      <c r="G55" s="1"/>
    </row>
    <row r="56" spans="1:7" ht="13.5" thickBot="1" x14ac:dyDescent="0.25">
      <c r="A56" s="4"/>
      <c r="B56" s="2"/>
      <c r="C56" s="35"/>
      <c r="D56" s="81"/>
      <c r="E56" s="1"/>
      <c r="F56" s="1"/>
      <c r="G56" s="1"/>
    </row>
    <row r="57" spans="1:7" ht="16.5" thickBot="1" x14ac:dyDescent="0.3">
      <c r="A57" s="17" t="s">
        <v>37</v>
      </c>
      <c r="B57" s="51"/>
      <c r="C57" s="45"/>
      <c r="D57" s="49"/>
      <c r="E57" s="1"/>
      <c r="F57" s="1"/>
      <c r="G57" s="1"/>
    </row>
    <row r="58" spans="1:7" ht="16.5" thickBot="1" x14ac:dyDescent="0.3">
      <c r="A58" s="17" t="s">
        <v>38</v>
      </c>
      <c r="B58" s="51"/>
      <c r="C58" s="45"/>
      <c r="D58" s="49">
        <f>+'BUDGET PREVISION 2019 pour AG'!G87</f>
        <v>15000</v>
      </c>
      <c r="E58" s="1"/>
      <c r="F58" s="1"/>
      <c r="G58" s="1"/>
    </row>
    <row r="59" spans="1:7" ht="13.5" thickBot="1" x14ac:dyDescent="0.25">
      <c r="A59" s="4"/>
      <c r="B59" s="2"/>
      <c r="C59" s="35"/>
      <c r="D59" s="81"/>
      <c r="E59" s="1"/>
      <c r="F59" s="1"/>
      <c r="G59" s="1"/>
    </row>
    <row r="60" spans="1:7" ht="16.5" thickBot="1" x14ac:dyDescent="0.3">
      <c r="A60" s="17" t="s">
        <v>44</v>
      </c>
      <c r="B60" s="51"/>
      <c r="C60" s="45"/>
      <c r="D60" s="49"/>
      <c r="E60" s="1"/>
      <c r="F60" s="1"/>
      <c r="G60" s="1"/>
    </row>
    <row r="61" spans="1:7" ht="16.5" thickBot="1" x14ac:dyDescent="0.3">
      <c r="A61" s="17" t="s">
        <v>56</v>
      </c>
      <c r="B61" s="51"/>
      <c r="C61" s="45"/>
      <c r="D61" s="49">
        <f>+'BUDGET PREVISION 2019 pour AG'!G107</f>
        <v>68500</v>
      </c>
      <c r="E61" s="1"/>
      <c r="F61" s="1"/>
      <c r="G61" s="1"/>
    </row>
    <row r="62" spans="1:7" ht="13.5" thickBot="1" x14ac:dyDescent="0.25">
      <c r="A62" s="4"/>
      <c r="B62" s="2"/>
      <c r="C62" s="35"/>
      <c r="D62" s="81"/>
      <c r="E62" s="1"/>
      <c r="F62" s="1"/>
      <c r="G62" s="1"/>
    </row>
    <row r="63" spans="1:7" ht="16.5" thickBot="1" x14ac:dyDescent="0.3">
      <c r="A63" s="17" t="s">
        <v>59</v>
      </c>
      <c r="B63" s="51"/>
      <c r="C63" s="45"/>
      <c r="D63" s="49"/>
      <c r="E63" s="1"/>
      <c r="F63" s="1"/>
      <c r="G63" s="1"/>
    </row>
    <row r="64" spans="1:7" ht="16.5" thickBot="1" x14ac:dyDescent="0.3">
      <c r="A64" s="17" t="s">
        <v>60</v>
      </c>
      <c r="B64" s="51"/>
      <c r="C64" s="45"/>
      <c r="D64" s="49">
        <f>+'BUDGET PREVISION 2019 pour AG'!G123</f>
        <v>459000</v>
      </c>
      <c r="E64" s="1"/>
      <c r="F64" s="1"/>
      <c r="G64" s="1"/>
    </row>
    <row r="65" spans="1:7" ht="13.5" thickBot="1" x14ac:dyDescent="0.25">
      <c r="A65" s="4"/>
      <c r="B65" s="2"/>
      <c r="C65" s="35"/>
      <c r="D65" s="81"/>
      <c r="E65" s="1"/>
      <c r="F65" s="1"/>
      <c r="G65" s="1"/>
    </row>
    <row r="66" spans="1:7" ht="16.5" thickBot="1" x14ac:dyDescent="0.3">
      <c r="A66" s="17" t="s">
        <v>66</v>
      </c>
      <c r="B66" s="51"/>
      <c r="C66" s="45"/>
      <c r="D66" s="49"/>
      <c r="E66" s="1"/>
      <c r="F66" s="1"/>
      <c r="G66" s="1"/>
    </row>
    <row r="67" spans="1:7" ht="16.5" thickBot="1" x14ac:dyDescent="0.3">
      <c r="A67" s="17" t="s">
        <v>67</v>
      </c>
      <c r="B67" s="51"/>
      <c r="C67" s="45"/>
      <c r="D67" s="49">
        <f>+'BUDGET PREVISION 2019 pour AG'!G138</f>
        <v>11750</v>
      </c>
      <c r="E67" s="1"/>
      <c r="F67" s="1"/>
      <c r="G67" s="1"/>
    </row>
    <row r="68" spans="1:7" ht="13.5" thickBot="1" x14ac:dyDescent="0.25">
      <c r="A68" s="4"/>
      <c r="B68" s="2"/>
      <c r="C68" s="35"/>
      <c r="D68" s="81"/>
      <c r="E68" s="1"/>
      <c r="F68" s="1"/>
      <c r="G68" s="1"/>
    </row>
    <row r="69" spans="1:7" ht="16.5" thickBot="1" x14ac:dyDescent="0.3">
      <c r="A69" s="17" t="s">
        <v>76</v>
      </c>
      <c r="B69" s="51"/>
      <c r="C69" s="45"/>
      <c r="D69" s="49"/>
      <c r="E69" s="1"/>
      <c r="F69" s="1"/>
      <c r="G69" s="1"/>
    </row>
    <row r="70" spans="1:7" ht="16.5" thickBot="1" x14ac:dyDescent="0.3">
      <c r="A70" s="17" t="s">
        <v>77</v>
      </c>
      <c r="B70" s="51"/>
      <c r="C70" s="45"/>
      <c r="D70" s="49">
        <f>+'BUDGET PREVISION 2019 pour AG'!G155</f>
        <v>65144.86</v>
      </c>
      <c r="E70" s="1"/>
      <c r="F70" s="1"/>
      <c r="G70" s="1"/>
    </row>
    <row r="71" spans="1:7" x14ac:dyDescent="0.2">
      <c r="A71" s="13"/>
      <c r="B71" s="14"/>
      <c r="C71" s="39"/>
      <c r="D71" s="82"/>
      <c r="E71" s="1"/>
      <c r="F71" s="1"/>
      <c r="G71" s="1"/>
    </row>
    <row r="72" spans="1:7" ht="15.75" x14ac:dyDescent="0.25">
      <c r="A72" s="15" t="s">
        <v>83</v>
      </c>
      <c r="B72" s="52"/>
      <c r="C72" s="40"/>
      <c r="D72" s="50"/>
      <c r="E72" s="1"/>
      <c r="F72" s="1"/>
      <c r="G72" s="1"/>
    </row>
    <row r="73" spans="1:7" ht="15.75" x14ac:dyDescent="0.25">
      <c r="A73" s="15" t="s">
        <v>84</v>
      </c>
      <c r="B73" s="53"/>
      <c r="C73" s="40"/>
      <c r="D73" s="50"/>
      <c r="E73" s="1"/>
      <c r="F73" s="1"/>
      <c r="G73" s="1"/>
    </row>
    <row r="74" spans="1:7" ht="13.5" thickBot="1" x14ac:dyDescent="0.25">
      <c r="A74" s="11"/>
      <c r="B74" s="16"/>
      <c r="C74" s="41"/>
      <c r="D74" s="83"/>
      <c r="E74" s="1"/>
      <c r="F74" s="1"/>
      <c r="G74" s="1"/>
    </row>
    <row r="75" spans="1:7" ht="16.5" thickBot="1" x14ac:dyDescent="0.3">
      <c r="A75" s="54" t="s">
        <v>119</v>
      </c>
      <c r="B75" s="85"/>
      <c r="C75" s="45"/>
      <c r="D75" s="49">
        <f>SUM(D46:D74)</f>
        <v>832124.86</v>
      </c>
      <c r="E75" s="1"/>
      <c r="F75" s="1"/>
      <c r="G75" s="1"/>
    </row>
    <row r="77" spans="1:7" x14ac:dyDescent="0.2">
      <c r="A77" s="104"/>
      <c r="E77" s="105"/>
      <c r="F77" s="106"/>
    </row>
    <row r="78" spans="1:7" x14ac:dyDescent="0.2">
      <c r="A78" s="104"/>
      <c r="E78" s="104"/>
      <c r="F78" s="106"/>
    </row>
  </sheetData>
  <mergeCells count="10">
    <mergeCell ref="A77:A78"/>
    <mergeCell ref="E77:F78"/>
    <mergeCell ref="B44:D44"/>
    <mergeCell ref="B3:D3"/>
    <mergeCell ref="A1:D1"/>
    <mergeCell ref="A41:D41"/>
    <mergeCell ref="B43:D43"/>
    <mergeCell ref="A39:G39"/>
    <mergeCell ref="B4:D4"/>
    <mergeCell ref="A37:G37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C25" sqref="C25"/>
    </sheetView>
  </sheetViews>
  <sheetFormatPr baseColWidth="10" defaultRowHeight="12.75" x14ac:dyDescent="0.2"/>
  <cols>
    <col min="1" max="1" width="38.85546875" style="1" customWidth="1"/>
    <col min="2" max="2" width="9.85546875" style="21" customWidth="1"/>
    <col min="3" max="3" width="11.5703125" style="21" customWidth="1"/>
    <col min="4" max="4" width="10" style="21" customWidth="1"/>
    <col min="5" max="6" width="11.85546875" style="21" customWidth="1"/>
    <col min="7" max="7" width="11.140625" style="29" customWidth="1"/>
    <col min="8" max="9" width="11.42578125" style="1"/>
    <col min="10" max="10" width="13.7109375" style="1" customWidth="1"/>
    <col min="11" max="16384" width="11.42578125" style="1"/>
  </cols>
  <sheetData>
    <row r="1" spans="1:9" ht="15" customHeight="1" x14ac:dyDescent="0.2"/>
    <row r="2" spans="1:9" ht="15" customHeight="1" x14ac:dyDescent="0.25">
      <c r="A2" s="86" t="s">
        <v>127</v>
      </c>
      <c r="B2" s="87">
        <f>+'SYNTHESE 2019'!D6</f>
        <v>82526.58</v>
      </c>
    </row>
    <row r="3" spans="1:9" ht="15" customHeight="1" x14ac:dyDescent="0.25">
      <c r="A3" s="86" t="s">
        <v>11</v>
      </c>
      <c r="B3" s="87">
        <f>+'SYNTHESE 2019'!D9</f>
        <v>268402.34710000001</v>
      </c>
    </row>
    <row r="4" spans="1:9" ht="15" customHeight="1" x14ac:dyDescent="0.25">
      <c r="A4" s="86" t="s">
        <v>25</v>
      </c>
      <c r="B4" s="87">
        <f>+'SYNTHESE 2019'!D12</f>
        <v>45071.887000000002</v>
      </c>
    </row>
    <row r="5" spans="1:9" ht="15" customHeight="1" x14ac:dyDescent="0.25">
      <c r="A5" s="86" t="s">
        <v>141</v>
      </c>
      <c r="B5" s="87">
        <f>+'SYNTHESE 2019'!D15</f>
        <v>10345.307000000001</v>
      </c>
    </row>
    <row r="6" spans="1:9" ht="15" customHeight="1" x14ac:dyDescent="0.25">
      <c r="A6" s="86" t="s">
        <v>37</v>
      </c>
      <c r="B6" s="87">
        <f>+'SYNTHESE 2019'!D18</f>
        <v>29381.140599999999</v>
      </c>
      <c r="H6" s="21"/>
    </row>
    <row r="7" spans="1:9" ht="15" customHeight="1" x14ac:dyDescent="0.25">
      <c r="A7" s="86" t="s">
        <v>44</v>
      </c>
      <c r="B7" s="87">
        <f>+'SYNTHESE 2019'!D21</f>
        <v>57919.356299999999</v>
      </c>
    </row>
    <row r="8" spans="1:9" ht="15" customHeight="1" x14ac:dyDescent="0.25">
      <c r="A8" s="86" t="s">
        <v>59</v>
      </c>
      <c r="B8" s="87">
        <f>+'SYNTHESE 2019'!D24</f>
        <v>21644.518</v>
      </c>
    </row>
    <row r="9" spans="1:9" ht="15" customHeight="1" x14ac:dyDescent="0.25">
      <c r="A9" s="86" t="s">
        <v>66</v>
      </c>
      <c r="B9" s="87">
        <f>+'SYNTHESE 2019'!D27</f>
        <v>114705.45800000001</v>
      </c>
      <c r="H9" s="21"/>
      <c r="I9" s="44"/>
    </row>
    <row r="10" spans="1:9" ht="15" customHeight="1" x14ac:dyDescent="0.25">
      <c r="A10" s="86" t="s">
        <v>76</v>
      </c>
      <c r="B10" s="87">
        <f>+'SYNTHESE 2019'!D30</f>
        <v>202128.26634999999</v>
      </c>
    </row>
    <row r="11" spans="1:9" ht="15" customHeight="1" x14ac:dyDescent="0.2">
      <c r="B11" s="21">
        <f>SUM(B2:B10)</f>
        <v>832124.86034999997</v>
      </c>
    </row>
    <row r="12" spans="1:9" ht="15" customHeight="1" x14ac:dyDescent="0.2"/>
    <row r="13" spans="1:9" ht="15" customHeight="1" x14ac:dyDescent="0.2"/>
    <row r="14" spans="1:9" ht="15" customHeight="1" x14ac:dyDescent="0.2"/>
    <row r="15" spans="1:9" ht="15" customHeight="1" x14ac:dyDescent="0.2">
      <c r="B15" s="1"/>
    </row>
    <row r="16" spans="1:9" ht="15" customHeight="1" x14ac:dyDescent="0.2">
      <c r="B16" s="1"/>
    </row>
    <row r="17" spans="1:2" ht="15" customHeight="1" x14ac:dyDescent="0.2">
      <c r="B17" s="1"/>
    </row>
    <row r="18" spans="1:2" ht="15" customHeight="1" x14ac:dyDescent="0.2">
      <c r="B18" s="1"/>
    </row>
    <row r="19" spans="1:2" ht="15" customHeight="1" x14ac:dyDescent="0.2">
      <c r="B19" s="1"/>
    </row>
    <row r="20" spans="1:2" ht="15" customHeight="1" x14ac:dyDescent="0.2">
      <c r="B20" s="1"/>
    </row>
    <row r="21" spans="1:2" ht="15" customHeight="1" x14ac:dyDescent="0.2">
      <c r="B21" s="1"/>
    </row>
    <row r="22" spans="1:2" ht="15" customHeight="1" x14ac:dyDescent="0.2">
      <c r="B22" s="1"/>
    </row>
    <row r="23" spans="1:2" ht="15" customHeight="1" x14ac:dyDescent="0.2">
      <c r="B23" s="1"/>
    </row>
    <row r="24" spans="1:2" ht="15" customHeight="1" x14ac:dyDescent="0.2">
      <c r="B24" s="1"/>
    </row>
    <row r="25" spans="1:2" ht="15" customHeight="1" x14ac:dyDescent="0.2">
      <c r="B25" s="1"/>
    </row>
    <row r="26" spans="1:2" ht="15" customHeight="1" x14ac:dyDescent="0.2">
      <c r="B26" s="1"/>
    </row>
    <row r="27" spans="1:2" ht="15" customHeight="1" x14ac:dyDescent="0.2">
      <c r="B27" s="1"/>
    </row>
    <row r="28" spans="1:2" ht="15" customHeight="1" x14ac:dyDescent="0.2">
      <c r="B28" s="1"/>
    </row>
    <row r="29" spans="1:2" ht="15" customHeight="1" x14ac:dyDescent="0.25">
      <c r="A29" s="86" t="s">
        <v>127</v>
      </c>
      <c r="B29" s="88">
        <f>+'SYNTHESE 2019'!D46</f>
        <v>26000</v>
      </c>
    </row>
    <row r="30" spans="1:2" ht="15" customHeight="1" x14ac:dyDescent="0.25">
      <c r="A30" s="86" t="s">
        <v>11</v>
      </c>
      <c r="B30" s="88">
        <f>+'SYNTHESE 2019'!D49</f>
        <v>149780</v>
      </c>
    </row>
    <row r="31" spans="1:2" ht="15" customHeight="1" x14ac:dyDescent="0.25">
      <c r="A31" s="86" t="s">
        <v>25</v>
      </c>
      <c r="B31" s="88">
        <f>+'SYNTHESE 2019'!D52</f>
        <v>26950</v>
      </c>
    </row>
    <row r="32" spans="1:2" ht="15" customHeight="1" x14ac:dyDescent="0.25">
      <c r="A32" s="86" t="s">
        <v>141</v>
      </c>
      <c r="B32" s="88">
        <f>+'SYNTHESE 2019'!D55</f>
        <v>10000</v>
      </c>
    </row>
    <row r="33" spans="1:8" ht="15" customHeight="1" x14ac:dyDescent="0.25">
      <c r="A33" s="86" t="s">
        <v>37</v>
      </c>
      <c r="B33" s="88">
        <f>+'SYNTHESE 2019'!D58</f>
        <v>15000</v>
      </c>
    </row>
    <row r="34" spans="1:8" ht="15" customHeight="1" x14ac:dyDescent="0.25">
      <c r="A34" s="86" t="s">
        <v>44</v>
      </c>
      <c r="B34" s="88">
        <f>+'SYNTHESE 2019'!D61</f>
        <v>68500</v>
      </c>
    </row>
    <row r="35" spans="1:8" ht="15" customHeight="1" x14ac:dyDescent="0.25">
      <c r="A35" s="86" t="s">
        <v>59</v>
      </c>
      <c r="B35" s="88">
        <f>+'SYNTHESE 2019'!D64</f>
        <v>459000</v>
      </c>
    </row>
    <row r="36" spans="1:8" ht="15" customHeight="1" x14ac:dyDescent="0.25">
      <c r="A36" s="86" t="s">
        <v>66</v>
      </c>
      <c r="B36" s="88">
        <f>+'SYNTHESE 2019'!D67</f>
        <v>11750</v>
      </c>
    </row>
    <row r="37" spans="1:8" ht="15" customHeight="1" x14ac:dyDescent="0.25">
      <c r="A37" s="86" t="s">
        <v>76</v>
      </c>
      <c r="B37" s="88">
        <f>+'SYNTHESE 2019'!D70</f>
        <v>65144.86</v>
      </c>
    </row>
    <row r="38" spans="1:8" ht="15" customHeight="1" x14ac:dyDescent="0.2">
      <c r="B38" s="21">
        <f>SUM(B29:B37)</f>
        <v>832124.86</v>
      </c>
    </row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>
      <c r="H44" s="21"/>
    </row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baseColWidth="10" defaultRowHeight="12.75" x14ac:dyDescent="0.2"/>
  <cols>
    <col min="1" max="1" width="44.7109375" style="1" customWidth="1"/>
    <col min="2" max="4" width="13.7109375" style="1" customWidth="1"/>
    <col min="5" max="5" width="33.5703125" style="1" customWidth="1"/>
    <col min="6" max="7" width="13.7109375" style="1" customWidth="1"/>
    <col min="8" max="16384" width="11.42578125" style="1"/>
  </cols>
  <sheetData>
    <row r="1" spans="1:7" ht="26.25" x14ac:dyDescent="0.4">
      <c r="A1" s="92" t="s">
        <v>112</v>
      </c>
      <c r="B1" s="92"/>
      <c r="C1" s="92"/>
      <c r="D1" s="92"/>
      <c r="E1" s="92"/>
      <c r="F1" s="92"/>
      <c r="G1" s="92"/>
    </row>
    <row r="2" spans="1:7" ht="13.5" thickBot="1" x14ac:dyDescent="0.25"/>
    <row r="3" spans="1:7" ht="18.75" customHeight="1" thickBot="1" x14ac:dyDescent="0.3">
      <c r="A3" s="3" t="s">
        <v>1</v>
      </c>
      <c r="B3" s="98" t="s">
        <v>2</v>
      </c>
      <c r="C3" s="118"/>
      <c r="D3" s="118"/>
      <c r="E3" s="119" t="s">
        <v>3</v>
      </c>
      <c r="F3" s="120"/>
      <c r="G3" s="121"/>
    </row>
    <row r="4" spans="1:7" ht="16.5" thickBot="1" x14ac:dyDescent="0.3">
      <c r="A4" s="17" t="s">
        <v>103</v>
      </c>
      <c r="B4" s="18"/>
      <c r="C4" s="18"/>
      <c r="D4" s="19">
        <v>123800</v>
      </c>
      <c r="E4" s="20"/>
      <c r="F4" s="18"/>
      <c r="G4" s="19">
        <v>119400</v>
      </c>
    </row>
    <row r="5" spans="1:7" ht="18" customHeight="1" thickBot="1" x14ac:dyDescent="0.25">
      <c r="A5" s="4"/>
      <c r="B5" s="2"/>
      <c r="C5" s="2"/>
      <c r="D5" s="2"/>
      <c r="E5" s="4"/>
      <c r="F5" s="2"/>
      <c r="G5" s="5"/>
    </row>
    <row r="6" spans="1:7" ht="16.5" thickBot="1" x14ac:dyDescent="0.3">
      <c r="A6" s="17" t="s">
        <v>104</v>
      </c>
      <c r="B6" s="18"/>
      <c r="C6" s="18"/>
      <c r="D6" s="19">
        <v>227865</v>
      </c>
      <c r="E6" s="20"/>
      <c r="F6" s="18"/>
      <c r="G6" s="19">
        <v>172995</v>
      </c>
    </row>
    <row r="7" spans="1:7" ht="13.5" thickBot="1" x14ac:dyDescent="0.25">
      <c r="A7" s="4"/>
      <c r="B7" s="2"/>
      <c r="C7" s="2"/>
      <c r="D7" s="2"/>
      <c r="E7" s="4"/>
      <c r="F7" s="2"/>
      <c r="G7" s="5"/>
    </row>
    <row r="8" spans="1:7" ht="16.5" thickBot="1" x14ac:dyDescent="0.3">
      <c r="A8" s="17" t="s">
        <v>105</v>
      </c>
      <c r="B8" s="18"/>
      <c r="C8" s="18"/>
      <c r="D8" s="19">
        <v>42000</v>
      </c>
      <c r="E8" s="20"/>
      <c r="F8" s="18"/>
      <c r="G8" s="19">
        <v>6000</v>
      </c>
    </row>
    <row r="9" spans="1:7" ht="13.5" thickBot="1" x14ac:dyDescent="0.25">
      <c r="A9" s="4"/>
      <c r="B9" s="2"/>
      <c r="C9" s="2"/>
      <c r="D9" s="2"/>
      <c r="E9" s="4"/>
      <c r="F9" s="2"/>
      <c r="G9" s="5"/>
    </row>
    <row r="10" spans="1:7" ht="16.5" thickBot="1" x14ac:dyDescent="0.3">
      <c r="A10" s="17" t="s">
        <v>106</v>
      </c>
      <c r="B10" s="18"/>
      <c r="C10" s="18"/>
      <c r="D10" s="19">
        <v>39650</v>
      </c>
      <c r="E10" s="20"/>
      <c r="F10" s="18"/>
      <c r="G10" s="19">
        <v>28900</v>
      </c>
    </row>
    <row r="11" spans="1:7" ht="13.5" thickBot="1" x14ac:dyDescent="0.25">
      <c r="A11" s="4"/>
      <c r="B11" s="2"/>
      <c r="C11" s="2"/>
      <c r="D11" s="2"/>
      <c r="E11" s="4"/>
      <c r="F11" s="2"/>
      <c r="G11" s="5"/>
    </row>
    <row r="12" spans="1:7" ht="16.5" thickBot="1" x14ac:dyDescent="0.3">
      <c r="A12" s="17" t="s">
        <v>107</v>
      </c>
      <c r="B12" s="18"/>
      <c r="C12" s="18"/>
      <c r="D12" s="19">
        <v>51100</v>
      </c>
      <c r="E12" s="20"/>
      <c r="F12" s="18"/>
      <c r="G12" s="19">
        <v>31500</v>
      </c>
    </row>
    <row r="13" spans="1:7" ht="13.5" thickBot="1" x14ac:dyDescent="0.25">
      <c r="A13" s="4"/>
      <c r="B13" s="2"/>
      <c r="C13" s="2"/>
      <c r="D13" s="2"/>
      <c r="E13" s="4"/>
      <c r="F13" s="2"/>
      <c r="G13" s="5"/>
    </row>
    <row r="14" spans="1:7" ht="16.5" thickBot="1" x14ac:dyDescent="0.3">
      <c r="A14" s="17" t="s">
        <v>108</v>
      </c>
      <c r="B14" s="18"/>
      <c r="C14" s="18"/>
      <c r="D14" s="19">
        <v>83000</v>
      </c>
      <c r="E14" s="20"/>
      <c r="F14" s="18"/>
      <c r="G14" s="19">
        <v>67000</v>
      </c>
    </row>
    <row r="15" spans="1:7" ht="13.5" thickBot="1" x14ac:dyDescent="0.25">
      <c r="A15" s="4"/>
      <c r="B15" s="2"/>
      <c r="C15" s="2"/>
      <c r="D15" s="2"/>
      <c r="E15" s="4"/>
      <c r="F15" s="2"/>
      <c r="G15" s="5"/>
    </row>
    <row r="16" spans="1:7" ht="16.5" thickBot="1" x14ac:dyDescent="0.3">
      <c r="A16" s="17" t="s">
        <v>109</v>
      </c>
      <c r="B16" s="18"/>
      <c r="C16" s="18"/>
      <c r="D16" s="19">
        <v>81500</v>
      </c>
      <c r="E16" s="20"/>
      <c r="F16" s="18"/>
      <c r="G16" s="19">
        <v>476000</v>
      </c>
    </row>
    <row r="17" spans="1:7" ht="13.5" thickBot="1" x14ac:dyDescent="0.25">
      <c r="A17" s="4"/>
      <c r="B17" s="2"/>
      <c r="C17" s="2"/>
      <c r="D17" s="2"/>
      <c r="E17" s="4"/>
      <c r="F17" s="2"/>
      <c r="G17" s="5"/>
    </row>
    <row r="18" spans="1:7" ht="16.5" thickBot="1" x14ac:dyDescent="0.3">
      <c r="A18" s="17" t="s">
        <v>110</v>
      </c>
      <c r="B18" s="18"/>
      <c r="C18" s="18"/>
      <c r="D18" s="19">
        <v>112100</v>
      </c>
      <c r="E18" s="20"/>
      <c r="F18" s="18"/>
      <c r="G18" s="19">
        <v>6200</v>
      </c>
    </row>
    <row r="19" spans="1:7" ht="13.5" thickBot="1" x14ac:dyDescent="0.25">
      <c r="A19" s="4"/>
      <c r="B19" s="2"/>
      <c r="C19" s="2"/>
      <c r="D19" s="2"/>
      <c r="E19" s="4"/>
      <c r="F19" s="2"/>
      <c r="G19" s="5"/>
    </row>
    <row r="20" spans="1:7" ht="16.5" thickBot="1" x14ac:dyDescent="0.3">
      <c r="A20" s="17" t="s">
        <v>111</v>
      </c>
      <c r="B20" s="18"/>
      <c r="C20" s="18"/>
      <c r="D20" s="19">
        <v>170480</v>
      </c>
      <c r="E20" s="20"/>
      <c r="F20" s="18"/>
      <c r="G20" s="19">
        <v>23500</v>
      </c>
    </row>
    <row r="21" spans="1:7" ht="13.5" thickBot="1" x14ac:dyDescent="0.25">
      <c r="A21" s="4"/>
      <c r="B21" s="2"/>
      <c r="C21" s="2"/>
      <c r="D21" s="2"/>
      <c r="E21" s="4"/>
      <c r="F21" s="2"/>
      <c r="G21" s="5"/>
    </row>
    <row r="22" spans="1:7" ht="16.5" thickBot="1" x14ac:dyDescent="0.3">
      <c r="A22" s="17" t="s">
        <v>85</v>
      </c>
      <c r="B22" s="18"/>
      <c r="C22" s="18"/>
      <c r="D22" s="19">
        <f>+D4+D6+D8+D10+D12+D14+D16+D18+D20</f>
        <v>931495</v>
      </c>
      <c r="E22" s="17" t="s">
        <v>86</v>
      </c>
      <c r="F22" s="18"/>
      <c r="G22" s="19">
        <f>+G4+G6+G8+G10+G12+G14+G16+G18+G20</f>
        <v>931495</v>
      </c>
    </row>
  </sheetData>
  <mergeCells count="3">
    <mergeCell ref="A1:G1"/>
    <mergeCell ref="B3:D3"/>
    <mergeCell ref="E3:G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BUDGET PREVISION 2019 pour AG</vt:lpstr>
      <vt:lpstr>SYNTHESE 2019</vt:lpstr>
      <vt:lpstr>DIAPORAMA 2019</vt:lpstr>
      <vt:lpstr>Synthèse </vt:lpstr>
      <vt:lpstr>'BUDGET PREVISION 2019 pour AG'!Zone_d_impression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Utilisateur Windows</cp:lastModifiedBy>
  <cp:lastPrinted>2019-02-14T13:26:16Z</cp:lastPrinted>
  <dcterms:created xsi:type="dcterms:W3CDTF">2017-10-25T08:30:42Z</dcterms:created>
  <dcterms:modified xsi:type="dcterms:W3CDTF">2019-02-27T10:05:34Z</dcterms:modified>
</cp:coreProperties>
</file>